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II-blw\VII-1\Finanzen\Statistik\Besucher\"/>
    </mc:Choice>
  </mc:AlternateContent>
  <bookViews>
    <workbookView xWindow="-15" yWindow="-15" windowWidth="15480" windowHeight="6750" tabRatio="908" activeTab="12"/>
  </bookViews>
  <sheets>
    <sheet name="Gesamtvergleich" sheetId="15" r:id="rId1"/>
    <sheet name="Einzelvergleich" sheetId="14" r:id="rId2"/>
    <sheet name="Gesamt" sheetId="13" r:id="rId3"/>
    <sheet name="Jan" sheetId="1" r:id="rId4"/>
    <sheet name="Feb" sheetId="2" r:id="rId5"/>
    <sheet name="Mrz" sheetId="3" r:id="rId6"/>
    <sheet name="Apr" sheetId="4" r:id="rId7"/>
    <sheet name="Mai" sheetId="5" r:id="rId8"/>
    <sheet name="Jun" sheetId="7" r:id="rId9"/>
    <sheet name="Jul" sheetId="6" r:id="rId10"/>
    <sheet name="Aug" sheetId="8" r:id="rId11"/>
    <sheet name="Sep" sheetId="9" r:id="rId12"/>
    <sheet name="Okt" sheetId="10" r:id="rId13"/>
    <sheet name="Nov" sheetId="11" r:id="rId14"/>
    <sheet name="Dez" sheetId="12" r:id="rId15"/>
  </sheets>
  <definedNames>
    <definedName name="_xlnm.Print_Titles" localSheetId="6">Apr!$1:$3</definedName>
    <definedName name="_xlnm.Print_Titles" localSheetId="10">Aug!$1:$3</definedName>
    <definedName name="_xlnm.Print_Titles" localSheetId="14">Dez!$1:$3</definedName>
    <definedName name="_xlnm.Print_Titles" localSheetId="4">Feb!$1:$3</definedName>
    <definedName name="_xlnm.Print_Titles" localSheetId="3">Jan!$1:$3</definedName>
    <definedName name="_xlnm.Print_Titles" localSheetId="9">Jul!$1:$3</definedName>
    <definedName name="_xlnm.Print_Titles" localSheetId="8">Jun!$1:$3</definedName>
    <definedName name="_xlnm.Print_Titles" localSheetId="7">Mai!$1:$3</definedName>
    <definedName name="_xlnm.Print_Titles" localSheetId="5">Mrz!$1:$3</definedName>
    <definedName name="_xlnm.Print_Titles" localSheetId="13">Nov!$1:$3</definedName>
    <definedName name="_xlnm.Print_Titles" localSheetId="12">Okt!$1:$3</definedName>
    <definedName name="_xlnm.Print_Titles" localSheetId="11">Sep!$1:$3</definedName>
  </definedNames>
  <calcPr calcId="152511"/>
</workbook>
</file>

<file path=xl/calcChain.xml><?xml version="1.0" encoding="utf-8"?>
<calcChain xmlns="http://schemas.openxmlformats.org/spreadsheetml/2006/main">
  <c r="F202" i="9" l="1"/>
  <c r="F127" i="8" l="1"/>
  <c r="F124" i="8"/>
  <c r="F202" i="6" l="1"/>
  <c r="F100" i="6" l="1"/>
  <c r="F131" i="5" l="1"/>
  <c r="F103" i="1" l="1"/>
  <c r="F100" i="1"/>
  <c r="F250" i="12" l="1"/>
  <c r="F248" i="12" s="1"/>
  <c r="F247" i="12"/>
  <c r="F230" i="12"/>
  <c r="F231" i="12"/>
  <c r="F234" i="12"/>
  <c r="F235" i="12"/>
  <c r="F238" i="12"/>
  <c r="F237" i="12"/>
  <c r="F239" i="12"/>
  <c r="F241" i="12"/>
  <c r="F240" i="12" s="1"/>
  <c r="F242" i="12"/>
  <c r="E240" i="12"/>
  <c r="E237" i="12"/>
  <c r="F236" i="12"/>
  <c r="E233" i="12"/>
  <c r="F232" i="12"/>
  <c r="F226" i="12"/>
  <c r="F207" i="12"/>
  <c r="F208" i="12"/>
  <c r="F211" i="12"/>
  <c r="F212" i="12"/>
  <c r="F215" i="12"/>
  <c r="F217" i="12"/>
  <c r="F218" i="12"/>
  <c r="F223" i="12"/>
  <c r="F206" i="12"/>
  <c r="F210" i="12"/>
  <c r="F214" i="12"/>
  <c r="F213" i="12" s="1"/>
  <c r="E216" i="12"/>
  <c r="E213" i="12"/>
  <c r="F209" i="12"/>
  <c r="E209" i="12"/>
  <c r="E205" i="12"/>
  <c r="E204" i="12" s="1"/>
  <c r="F202" i="12"/>
  <c r="F181" i="12"/>
  <c r="F182" i="12"/>
  <c r="F185" i="12"/>
  <c r="F186" i="12"/>
  <c r="F189" i="12"/>
  <c r="F191" i="12"/>
  <c r="F192" i="12"/>
  <c r="F199" i="12"/>
  <c r="F180" i="12"/>
  <c r="F184" i="12"/>
  <c r="F188" i="12"/>
  <c r="F193" i="12"/>
  <c r="F194" i="12"/>
  <c r="E190" i="12"/>
  <c r="E187" i="12"/>
  <c r="E183" i="12"/>
  <c r="F176" i="12"/>
  <c r="F157" i="12"/>
  <c r="F158" i="12"/>
  <c r="F161" i="12"/>
  <c r="F162" i="12"/>
  <c r="F165" i="12"/>
  <c r="F167" i="12"/>
  <c r="F168" i="12"/>
  <c r="F166" i="12" s="1"/>
  <c r="F173" i="12"/>
  <c r="F156" i="12"/>
  <c r="F160" i="12"/>
  <c r="F164" i="12"/>
  <c r="E166" i="12"/>
  <c r="E163" i="12"/>
  <c r="E155" i="12" s="1"/>
  <c r="E154" i="12" s="1"/>
  <c r="E159" i="12"/>
  <c r="F152" i="12"/>
  <c r="F132" i="12"/>
  <c r="F133" i="12"/>
  <c r="F136" i="12"/>
  <c r="F137" i="12"/>
  <c r="F140" i="12"/>
  <c r="F142" i="12"/>
  <c r="F141" i="12" s="1"/>
  <c r="F143" i="12"/>
  <c r="F144" i="12"/>
  <c r="F149" i="12"/>
  <c r="F131" i="12"/>
  <c r="F135" i="12"/>
  <c r="F139" i="12"/>
  <c r="F138" i="12" s="1"/>
  <c r="E141" i="12"/>
  <c r="E138" i="12"/>
  <c r="E134" i="12"/>
  <c r="F127" i="12"/>
  <c r="F108" i="12"/>
  <c r="F109" i="12"/>
  <c r="F113" i="12"/>
  <c r="F112" i="12"/>
  <c r="F116" i="12"/>
  <c r="F118" i="12"/>
  <c r="F119" i="12"/>
  <c r="F124" i="12"/>
  <c r="F107" i="12"/>
  <c r="F111" i="12"/>
  <c r="F115" i="12"/>
  <c r="E117" i="12"/>
  <c r="E114" i="12"/>
  <c r="E110" i="12"/>
  <c r="E106" i="12" s="1"/>
  <c r="E105" i="12" s="1"/>
  <c r="F103" i="12"/>
  <c r="F100" i="12"/>
  <c r="F83" i="12"/>
  <c r="F84" i="12"/>
  <c r="F87" i="12"/>
  <c r="F88" i="12"/>
  <c r="F91" i="12"/>
  <c r="F92" i="12"/>
  <c r="F94" i="12"/>
  <c r="F93" i="12" s="1"/>
  <c r="F95" i="12"/>
  <c r="E93" i="12"/>
  <c r="E90" i="12"/>
  <c r="F89" i="12"/>
  <c r="E86" i="12"/>
  <c r="F85" i="12"/>
  <c r="F79" i="12"/>
  <c r="F60" i="12"/>
  <c r="F61" i="12"/>
  <c r="F64" i="12"/>
  <c r="F65" i="12"/>
  <c r="F68" i="12"/>
  <c r="F70" i="12"/>
  <c r="F69" i="12" s="1"/>
  <c r="F71" i="12"/>
  <c r="F76" i="12"/>
  <c r="F59" i="12"/>
  <c r="F63" i="12"/>
  <c r="F67" i="12"/>
  <c r="E69" i="12"/>
  <c r="F66" i="12"/>
  <c r="E66" i="12"/>
  <c r="E62" i="12"/>
  <c r="E58" i="12" s="1"/>
  <c r="E57" i="12" s="1"/>
  <c r="F55" i="12"/>
  <c r="F34" i="12"/>
  <c r="F35" i="12"/>
  <c r="F38" i="12"/>
  <c r="F36" i="12" s="1"/>
  <c r="F39" i="12"/>
  <c r="F42" i="12"/>
  <c r="F44" i="12"/>
  <c r="F45" i="12"/>
  <c r="F43" i="12" s="1"/>
  <c r="F46" i="12"/>
  <c r="F47" i="12"/>
  <c r="F52" i="12"/>
  <c r="F33" i="12"/>
  <c r="F37" i="12"/>
  <c r="F41" i="12"/>
  <c r="F40" i="12" s="1"/>
  <c r="E43" i="12"/>
  <c r="E40" i="12"/>
  <c r="E36" i="12"/>
  <c r="F29" i="12"/>
  <c r="F9" i="12"/>
  <c r="F10" i="12"/>
  <c r="F13" i="12"/>
  <c r="F14" i="12"/>
  <c r="F17" i="12"/>
  <c r="F19" i="12"/>
  <c r="F18" i="12" s="1"/>
  <c r="F20" i="12"/>
  <c r="F21" i="12"/>
  <c r="F26" i="12"/>
  <c r="F8" i="12"/>
  <c r="F12" i="12"/>
  <c r="F16" i="12"/>
  <c r="F15" i="12" s="1"/>
  <c r="E18" i="12"/>
  <c r="E15" i="12"/>
  <c r="E11" i="12"/>
  <c r="F250" i="11"/>
  <c r="F248" i="11" s="1"/>
  <c r="F247" i="11"/>
  <c r="F230" i="11"/>
  <c r="F231" i="11"/>
  <c r="F234" i="11"/>
  <c r="F235" i="11"/>
  <c r="F238" i="11"/>
  <c r="F239" i="11"/>
  <c r="F241" i="11"/>
  <c r="F242" i="11"/>
  <c r="F240" i="11" s="1"/>
  <c r="E240" i="11"/>
  <c r="E237" i="11"/>
  <c r="F236" i="11"/>
  <c r="E233" i="11"/>
  <c r="F232" i="11"/>
  <c r="F226" i="11"/>
  <c r="F207" i="11"/>
  <c r="F208" i="11"/>
  <c r="F211" i="11"/>
  <c r="F212" i="11"/>
  <c r="F215" i="11"/>
  <c r="F213" i="11" s="1"/>
  <c r="F217" i="11"/>
  <c r="F216" i="11"/>
  <c r="F218" i="11"/>
  <c r="F223" i="11"/>
  <c r="F206" i="11"/>
  <c r="F210" i="11"/>
  <c r="F209" i="11" s="1"/>
  <c r="F214" i="11"/>
  <c r="F222" i="11"/>
  <c r="F221" i="11" s="1"/>
  <c r="E216" i="11"/>
  <c r="E213" i="11"/>
  <c r="E209" i="11"/>
  <c r="F202" i="11"/>
  <c r="F181" i="11"/>
  <c r="F182" i="11"/>
  <c r="F185" i="11"/>
  <c r="F186" i="11"/>
  <c r="F189" i="11"/>
  <c r="F191" i="11"/>
  <c r="F190" i="11" s="1"/>
  <c r="F192" i="11"/>
  <c r="F199" i="11"/>
  <c r="F180" i="11"/>
  <c r="F184" i="11"/>
  <c r="F188" i="11"/>
  <c r="F193" i="11"/>
  <c r="F194" i="11"/>
  <c r="E190" i="11"/>
  <c r="E187" i="11"/>
  <c r="E183" i="11"/>
  <c r="E179" i="11" s="1"/>
  <c r="E178" i="11" s="1"/>
  <c r="F176" i="11"/>
  <c r="F157" i="11"/>
  <c r="F158" i="11"/>
  <c r="F161" i="11"/>
  <c r="F162" i="11"/>
  <c r="F165" i="11"/>
  <c r="F167" i="11"/>
  <c r="F166" i="11" s="1"/>
  <c r="F168" i="11"/>
  <c r="F173" i="11"/>
  <c r="F156" i="11"/>
  <c r="F160" i="11"/>
  <c r="F159" i="11" s="1"/>
  <c r="F164" i="11"/>
  <c r="E166" i="11"/>
  <c r="F163" i="11"/>
  <c r="E163" i="11"/>
  <c r="E159" i="11"/>
  <c r="F152" i="11"/>
  <c r="F132" i="11"/>
  <c r="F133" i="11"/>
  <c r="F136" i="11"/>
  <c r="F137" i="11"/>
  <c r="F140" i="11"/>
  <c r="F142" i="11"/>
  <c r="F143" i="11"/>
  <c r="F144" i="11"/>
  <c r="F149" i="11"/>
  <c r="F131" i="11"/>
  <c r="F135" i="11"/>
  <c r="F134" i="11" s="1"/>
  <c r="F139" i="11"/>
  <c r="E141" i="11"/>
  <c r="E138" i="11"/>
  <c r="E134" i="11"/>
  <c r="F127" i="11"/>
  <c r="F108" i="11"/>
  <c r="F109" i="11"/>
  <c r="F113" i="11"/>
  <c r="F112" i="11"/>
  <c r="F116" i="11"/>
  <c r="F118" i="11"/>
  <c r="F119" i="11"/>
  <c r="F117" i="11" s="1"/>
  <c r="F124" i="11"/>
  <c r="F107" i="11"/>
  <c r="F111" i="11"/>
  <c r="F115" i="11"/>
  <c r="E117" i="11"/>
  <c r="E114" i="11"/>
  <c r="E110" i="11"/>
  <c r="F103" i="11"/>
  <c r="F100" i="11"/>
  <c r="F83" i="11"/>
  <c r="F84" i="11"/>
  <c r="F87" i="11"/>
  <c r="F88" i="11"/>
  <c r="F91" i="11"/>
  <c r="F92" i="11"/>
  <c r="F90" i="11" s="1"/>
  <c r="F94" i="11"/>
  <c r="F93" i="11"/>
  <c r="F95" i="11"/>
  <c r="E93" i="11"/>
  <c r="E90" i="11"/>
  <c r="F89" i="11"/>
  <c r="E86" i="11"/>
  <c r="F85" i="11"/>
  <c r="F79" i="11"/>
  <c r="F60" i="11"/>
  <c r="F61" i="11"/>
  <c r="F64" i="11"/>
  <c r="F65" i="11"/>
  <c r="F68" i="11"/>
  <c r="F66" i="11" s="1"/>
  <c r="F70" i="11"/>
  <c r="F71" i="11"/>
  <c r="F69" i="11" s="1"/>
  <c r="F76" i="11"/>
  <c r="F59" i="11"/>
  <c r="F63" i="11"/>
  <c r="F67" i="11"/>
  <c r="E69" i="11"/>
  <c r="E66" i="11"/>
  <c r="E62" i="11"/>
  <c r="E58" i="11" s="1"/>
  <c r="E57" i="11" s="1"/>
  <c r="F55" i="11"/>
  <c r="F34" i="11"/>
  <c r="F35" i="11"/>
  <c r="F38" i="11"/>
  <c r="F39" i="11"/>
  <c r="F42" i="11"/>
  <c r="F40" i="11" s="1"/>
  <c r="F44" i="11"/>
  <c r="F43" i="11"/>
  <c r="F45" i="11"/>
  <c r="F46" i="11"/>
  <c r="F47" i="11"/>
  <c r="F52" i="11"/>
  <c r="F33" i="11"/>
  <c r="F37" i="11"/>
  <c r="F36" i="11" s="1"/>
  <c r="F41" i="11"/>
  <c r="E43" i="11"/>
  <c r="E40" i="11"/>
  <c r="E36" i="11"/>
  <c r="E32" i="11" s="1"/>
  <c r="E31" i="11" s="1"/>
  <c r="F9" i="11"/>
  <c r="F10" i="11"/>
  <c r="F13" i="11"/>
  <c r="F14" i="11"/>
  <c r="F17" i="11"/>
  <c r="F19" i="11"/>
  <c r="F20" i="11"/>
  <c r="F21" i="11"/>
  <c r="F26" i="11"/>
  <c r="F8" i="11"/>
  <c r="F12" i="11"/>
  <c r="F16" i="11"/>
  <c r="F15" i="11"/>
  <c r="E18" i="11"/>
  <c r="E15" i="11"/>
  <c r="E7" i="11" s="1"/>
  <c r="E6" i="11" s="1"/>
  <c r="E11" i="11"/>
  <c r="F250" i="10"/>
  <c r="F248" i="10" s="1"/>
  <c r="F247" i="10"/>
  <c r="F230" i="10"/>
  <c r="F231" i="10"/>
  <c r="F234" i="10"/>
  <c r="F235" i="10"/>
  <c r="F238" i="10"/>
  <c r="F237" i="10" s="1"/>
  <c r="F239" i="10"/>
  <c r="F241" i="10"/>
  <c r="F240" i="10" s="1"/>
  <c r="F242" i="10"/>
  <c r="E240" i="10"/>
  <c r="E237" i="10"/>
  <c r="F236" i="10"/>
  <c r="F233" i="10" s="1"/>
  <c r="F229" i="10" s="1"/>
  <c r="E233" i="10"/>
  <c r="E229" i="10"/>
  <c r="E228" i="10" s="1"/>
  <c r="F232" i="10"/>
  <c r="F207" i="10"/>
  <c r="F208" i="10"/>
  <c r="F211" i="10"/>
  <c r="F212" i="10"/>
  <c r="F215" i="10"/>
  <c r="F217" i="10"/>
  <c r="F218" i="10"/>
  <c r="F223" i="10"/>
  <c r="F206" i="10"/>
  <c r="F210" i="10"/>
  <c r="F214" i="10"/>
  <c r="F213" i="10" s="1"/>
  <c r="E216" i="10"/>
  <c r="E213" i="10"/>
  <c r="E209" i="10"/>
  <c r="E205" i="10" s="1"/>
  <c r="E204" i="10" s="1"/>
  <c r="F181" i="10"/>
  <c r="F182" i="10"/>
  <c r="F185" i="10"/>
  <c r="F186" i="10"/>
  <c r="F189" i="10"/>
  <c r="F191" i="10"/>
  <c r="F190" i="10" s="1"/>
  <c r="F192" i="10"/>
  <c r="F180" i="10"/>
  <c r="F184" i="10"/>
  <c r="F188" i="10"/>
  <c r="F187" i="10" s="1"/>
  <c r="F193" i="10"/>
  <c r="F194" i="10"/>
  <c r="E190" i="10"/>
  <c r="E187" i="10"/>
  <c r="E183" i="10"/>
  <c r="F157" i="10"/>
  <c r="F158" i="10"/>
  <c r="F161" i="10"/>
  <c r="F162" i="10"/>
  <c r="F165" i="10"/>
  <c r="F167" i="10"/>
  <c r="F168" i="10"/>
  <c r="F173" i="10"/>
  <c r="F156" i="10"/>
  <c r="F160" i="10"/>
  <c r="F164" i="10"/>
  <c r="E166" i="10"/>
  <c r="E163" i="10"/>
  <c r="E159" i="10"/>
  <c r="F132" i="10"/>
  <c r="F133" i="10"/>
  <c r="F136" i="10"/>
  <c r="F137" i="10"/>
  <c r="F140" i="10"/>
  <c r="F142" i="10"/>
  <c r="F143" i="10"/>
  <c r="F144" i="10"/>
  <c r="F149" i="10"/>
  <c r="F131" i="10"/>
  <c r="F135" i="10"/>
  <c r="F134" i="10" s="1"/>
  <c r="F139" i="10"/>
  <c r="E141" i="10"/>
  <c r="E138" i="10"/>
  <c r="E134" i="10"/>
  <c r="F127" i="10"/>
  <c r="F108" i="10"/>
  <c r="F109" i="10"/>
  <c r="F113" i="10"/>
  <c r="F112" i="10"/>
  <c r="F116" i="10"/>
  <c r="F118" i="10"/>
  <c r="F119" i="10"/>
  <c r="F124" i="10"/>
  <c r="F107" i="10"/>
  <c r="F111" i="10"/>
  <c r="F115" i="10"/>
  <c r="E117" i="10"/>
  <c r="E114" i="10"/>
  <c r="E110" i="10"/>
  <c r="F103" i="10"/>
  <c r="F100" i="10"/>
  <c r="F83" i="10"/>
  <c r="F84" i="10"/>
  <c r="F87" i="10"/>
  <c r="F88" i="10"/>
  <c r="F91" i="10"/>
  <c r="F92" i="10"/>
  <c r="F94" i="10"/>
  <c r="F95" i="10"/>
  <c r="E93" i="10"/>
  <c r="E90" i="10"/>
  <c r="F89" i="10"/>
  <c r="E86" i="10"/>
  <c r="F85" i="10"/>
  <c r="F60" i="10"/>
  <c r="F61" i="10"/>
  <c r="F64" i="10"/>
  <c r="F65" i="10"/>
  <c r="F68" i="10"/>
  <c r="F70" i="10"/>
  <c r="F71" i="10"/>
  <c r="F76" i="10"/>
  <c r="F59" i="10"/>
  <c r="F63" i="10"/>
  <c r="F67" i="10"/>
  <c r="F66" i="10" s="1"/>
  <c r="E69" i="10"/>
  <c r="E66" i="10"/>
  <c r="E62" i="10"/>
  <c r="F34" i="10"/>
  <c r="F35" i="10"/>
  <c r="F38" i="10"/>
  <c r="F39" i="10"/>
  <c r="F42" i="10"/>
  <c r="F44" i="10"/>
  <c r="F45" i="10"/>
  <c r="F46" i="10"/>
  <c r="F47" i="10"/>
  <c r="F52" i="10"/>
  <c r="F33" i="10"/>
  <c r="F37" i="10"/>
  <c r="F41" i="10"/>
  <c r="F40" i="10" s="1"/>
  <c r="E43" i="10"/>
  <c r="E40" i="10"/>
  <c r="E36" i="10"/>
  <c r="F9" i="10"/>
  <c r="F10" i="10"/>
  <c r="F13" i="10"/>
  <c r="F14" i="10"/>
  <c r="F17" i="10"/>
  <c r="F19" i="10"/>
  <c r="F20" i="10"/>
  <c r="F21" i="10"/>
  <c r="F26" i="10"/>
  <c r="F8" i="10"/>
  <c r="F12" i="10"/>
  <c r="F11" i="10" s="1"/>
  <c r="F16" i="10"/>
  <c r="E18" i="10"/>
  <c r="E15" i="10"/>
  <c r="E11" i="10"/>
  <c r="F250" i="9"/>
  <c r="F248" i="9" s="1"/>
  <c r="F247" i="9"/>
  <c r="F230" i="9"/>
  <c r="F231" i="9"/>
  <c r="F234" i="9"/>
  <c r="F235" i="9"/>
  <c r="F238" i="9"/>
  <c r="F237" i="9" s="1"/>
  <c r="F239" i="9"/>
  <c r="F241" i="9"/>
  <c r="F242" i="9"/>
  <c r="E240" i="9"/>
  <c r="E237" i="9"/>
  <c r="F236" i="9"/>
  <c r="E233" i="9"/>
  <c r="F232" i="9"/>
  <c r="F207" i="9"/>
  <c r="F208" i="9"/>
  <c r="F211" i="9"/>
  <c r="F212" i="9"/>
  <c r="F215" i="9"/>
  <c r="F217" i="9"/>
  <c r="F218" i="9"/>
  <c r="F223" i="9"/>
  <c r="F206" i="9"/>
  <c r="F210" i="9"/>
  <c r="F214" i="9"/>
  <c r="E216" i="9"/>
  <c r="E213" i="9"/>
  <c r="E209" i="9"/>
  <c r="F181" i="9"/>
  <c r="F182" i="9"/>
  <c r="F185" i="9"/>
  <c r="F186" i="9"/>
  <c r="F189" i="9"/>
  <c r="F191" i="9"/>
  <c r="F192" i="9"/>
  <c r="F180" i="9"/>
  <c r="F184" i="9"/>
  <c r="F183" i="9" s="1"/>
  <c r="F188" i="9"/>
  <c r="F193" i="9"/>
  <c r="F194" i="9"/>
  <c r="E190" i="9"/>
  <c r="E187" i="9"/>
  <c r="E183" i="9"/>
  <c r="F157" i="9"/>
  <c r="F158" i="9"/>
  <c r="F161" i="9"/>
  <c r="F162" i="9"/>
  <c r="F165" i="9"/>
  <c r="F167" i="9"/>
  <c r="F168" i="9"/>
  <c r="F173" i="9"/>
  <c r="F156" i="9"/>
  <c r="F160" i="9"/>
  <c r="F164" i="9"/>
  <c r="E166" i="9"/>
  <c r="E163" i="9"/>
  <c r="E159" i="9"/>
  <c r="F152" i="9"/>
  <c r="F132" i="9"/>
  <c r="F133" i="9"/>
  <c r="F136" i="9"/>
  <c r="F137" i="9"/>
  <c r="F134" i="9" s="1"/>
  <c r="F140" i="9"/>
  <c r="F142" i="9"/>
  <c r="F143" i="9"/>
  <c r="F144" i="9"/>
  <c r="F149" i="9"/>
  <c r="F131" i="9"/>
  <c r="F135" i="9"/>
  <c r="F139" i="9"/>
  <c r="F138" i="9" s="1"/>
  <c r="E141" i="9"/>
  <c r="E138" i="9"/>
  <c r="E134" i="9"/>
  <c r="F108" i="9"/>
  <c r="F109" i="9"/>
  <c r="F113" i="9"/>
  <c r="F112" i="9"/>
  <c r="F116" i="9"/>
  <c r="F118" i="9"/>
  <c r="F119" i="9"/>
  <c r="F124" i="9"/>
  <c r="F107" i="9"/>
  <c r="F111" i="9"/>
  <c r="F115" i="9"/>
  <c r="F114" i="9" s="1"/>
  <c r="E117" i="9"/>
  <c r="E114" i="9"/>
  <c r="E110" i="9"/>
  <c r="F103" i="9"/>
  <c r="F100" i="9"/>
  <c r="F83" i="9"/>
  <c r="F84" i="9"/>
  <c r="F87" i="9"/>
  <c r="F88" i="9"/>
  <c r="F91" i="9"/>
  <c r="F92" i="9"/>
  <c r="F94" i="9"/>
  <c r="F95" i="9"/>
  <c r="E93" i="9"/>
  <c r="E90" i="9"/>
  <c r="F89" i="9"/>
  <c r="E86" i="9"/>
  <c r="F85" i="9"/>
  <c r="F60" i="9"/>
  <c r="F61" i="9"/>
  <c r="F64" i="9"/>
  <c r="F65" i="9"/>
  <c r="F68" i="9"/>
  <c r="F70" i="9"/>
  <c r="F71" i="9"/>
  <c r="F76" i="9"/>
  <c r="F59" i="9"/>
  <c r="F63" i="9"/>
  <c r="F67" i="9"/>
  <c r="E69" i="9"/>
  <c r="E66" i="9"/>
  <c r="E62" i="9"/>
  <c r="F55" i="9"/>
  <c r="F34" i="9"/>
  <c r="F35" i="9"/>
  <c r="F38" i="9"/>
  <c r="F39" i="9"/>
  <c r="F42" i="9"/>
  <c r="F44" i="9"/>
  <c r="F45" i="9"/>
  <c r="F46" i="9"/>
  <c r="F47" i="9"/>
  <c r="F52" i="9"/>
  <c r="F33" i="9"/>
  <c r="F37" i="9"/>
  <c r="F41" i="9"/>
  <c r="F40" i="9" s="1"/>
  <c r="E43" i="9"/>
  <c r="E40" i="9"/>
  <c r="E36" i="9"/>
  <c r="F9" i="9"/>
  <c r="F10" i="9"/>
  <c r="F13" i="9"/>
  <c r="F14" i="9"/>
  <c r="F17" i="9"/>
  <c r="F19" i="9"/>
  <c r="F20" i="9"/>
  <c r="F21" i="9"/>
  <c r="F26" i="9"/>
  <c r="F8" i="9"/>
  <c r="F12" i="9"/>
  <c r="F16" i="9"/>
  <c r="E18" i="9"/>
  <c r="E15" i="9"/>
  <c r="E11" i="9"/>
  <c r="F250" i="8"/>
  <c r="F248" i="8" s="1"/>
  <c r="F247" i="8"/>
  <c r="F230" i="8"/>
  <c r="F231" i="8"/>
  <c r="F246" i="8" s="1"/>
  <c r="F245" i="8" s="1"/>
  <c r="F234" i="8"/>
  <c r="F235" i="8"/>
  <c r="F238" i="8"/>
  <c r="F239" i="8"/>
  <c r="F241" i="8"/>
  <c r="F242" i="8"/>
  <c r="E240" i="8"/>
  <c r="E237" i="8"/>
  <c r="F236" i="8"/>
  <c r="E233" i="8"/>
  <c r="F232" i="8"/>
  <c r="F207" i="8"/>
  <c r="F208" i="8"/>
  <c r="F211" i="8"/>
  <c r="F212" i="8"/>
  <c r="F215" i="8"/>
  <c r="F217" i="8"/>
  <c r="F218" i="8"/>
  <c r="F223" i="8"/>
  <c r="F206" i="8"/>
  <c r="F210" i="8"/>
  <c r="F214" i="8"/>
  <c r="E216" i="8"/>
  <c r="E213" i="8"/>
  <c r="E209" i="8"/>
  <c r="F181" i="8"/>
  <c r="F182" i="8"/>
  <c r="F185" i="8"/>
  <c r="F183" i="8" s="1"/>
  <c r="F186" i="8"/>
  <c r="F189" i="8"/>
  <c r="F191" i="8"/>
  <c r="F192" i="8"/>
  <c r="F180" i="8"/>
  <c r="F184" i="8"/>
  <c r="F188" i="8"/>
  <c r="F193" i="8"/>
  <c r="F194" i="8"/>
  <c r="E190" i="8"/>
  <c r="E187" i="8"/>
  <c r="E183" i="8"/>
  <c r="F157" i="8"/>
  <c r="F158" i="8"/>
  <c r="F161" i="8"/>
  <c r="F162" i="8"/>
  <c r="F159" i="8" s="1"/>
  <c r="F165" i="8"/>
  <c r="F167" i="8"/>
  <c r="F168" i="8"/>
  <c r="F173" i="8"/>
  <c r="F156" i="8"/>
  <c r="F160" i="8"/>
  <c r="F164" i="8"/>
  <c r="E166" i="8"/>
  <c r="E163" i="8"/>
  <c r="E159" i="8"/>
  <c r="F152" i="8"/>
  <c r="F132" i="8"/>
  <c r="F133" i="8"/>
  <c r="F136" i="8"/>
  <c r="F137" i="8"/>
  <c r="F140" i="8"/>
  <c r="F142" i="8"/>
  <c r="F143" i="8"/>
  <c r="F144" i="8"/>
  <c r="F149" i="8"/>
  <c r="F131" i="8"/>
  <c r="F135" i="8"/>
  <c r="F139" i="8"/>
  <c r="E141" i="8"/>
  <c r="E138" i="8"/>
  <c r="E134" i="8"/>
  <c r="F108" i="8"/>
  <c r="F109" i="8"/>
  <c r="F113" i="8"/>
  <c r="F112" i="8"/>
  <c r="F116" i="8"/>
  <c r="F118" i="8"/>
  <c r="F119" i="8"/>
  <c r="F107" i="8"/>
  <c r="F111" i="8"/>
  <c r="F115" i="8"/>
  <c r="E117" i="8"/>
  <c r="E114" i="8"/>
  <c r="E110" i="8"/>
  <c r="F103" i="8"/>
  <c r="F100" i="8"/>
  <c r="F83" i="8"/>
  <c r="F84" i="8"/>
  <c r="F87" i="8"/>
  <c r="F88" i="8"/>
  <c r="F91" i="8"/>
  <c r="F92" i="8"/>
  <c r="F94" i="8"/>
  <c r="F95" i="8"/>
  <c r="E93" i="8"/>
  <c r="E90" i="8"/>
  <c r="F89" i="8"/>
  <c r="E86" i="8"/>
  <c r="F85" i="8"/>
  <c r="F60" i="8"/>
  <c r="F61" i="8"/>
  <c r="F64" i="8"/>
  <c r="F65" i="8"/>
  <c r="F68" i="8"/>
  <c r="F70" i="8"/>
  <c r="F71" i="8"/>
  <c r="F59" i="8"/>
  <c r="F63" i="8"/>
  <c r="F67" i="8"/>
  <c r="E69" i="8"/>
  <c r="E66" i="8"/>
  <c r="E62" i="8"/>
  <c r="F55" i="8"/>
  <c r="F34" i="8"/>
  <c r="F35" i="8"/>
  <c r="F38" i="8"/>
  <c r="F39" i="8"/>
  <c r="F42" i="8"/>
  <c r="F44" i="8"/>
  <c r="F45" i="8"/>
  <c r="F46" i="8"/>
  <c r="F47" i="8"/>
  <c r="F52" i="8"/>
  <c r="F33" i="8"/>
  <c r="F37" i="8"/>
  <c r="F41" i="8"/>
  <c r="F40" i="8" s="1"/>
  <c r="E43" i="8"/>
  <c r="E40" i="8"/>
  <c r="E36" i="8"/>
  <c r="F9" i="8"/>
  <c r="F10" i="8"/>
  <c r="F13" i="8"/>
  <c r="F14" i="8"/>
  <c r="F17" i="8"/>
  <c r="F19" i="8"/>
  <c r="F20" i="8"/>
  <c r="F21" i="8"/>
  <c r="F27" i="8"/>
  <c r="F26" i="8"/>
  <c r="F8" i="8"/>
  <c r="F12" i="8"/>
  <c r="F16" i="8"/>
  <c r="E18" i="8"/>
  <c r="E15" i="8"/>
  <c r="E11" i="8"/>
  <c r="F250" i="6"/>
  <c r="F248" i="6" s="1"/>
  <c r="F247" i="6"/>
  <c r="F230" i="6"/>
  <c r="F231" i="6"/>
  <c r="F234" i="6"/>
  <c r="F233" i="6" s="1"/>
  <c r="F235" i="6"/>
  <c r="F238" i="6"/>
  <c r="F239" i="6"/>
  <c r="F241" i="6"/>
  <c r="F242" i="6"/>
  <c r="E240" i="6"/>
  <c r="E237" i="6"/>
  <c r="F236" i="6"/>
  <c r="E233" i="6"/>
  <c r="F232" i="6"/>
  <c r="F207" i="6"/>
  <c r="F208" i="6"/>
  <c r="F211" i="6"/>
  <c r="F212" i="6"/>
  <c r="F215" i="6"/>
  <c r="F217" i="6"/>
  <c r="F218" i="6"/>
  <c r="F223" i="6"/>
  <c r="F206" i="6"/>
  <c r="F210" i="6"/>
  <c r="F214" i="6"/>
  <c r="E216" i="6"/>
  <c r="E213" i="6"/>
  <c r="E209" i="6"/>
  <c r="F181" i="6"/>
  <c r="F182" i="6"/>
  <c r="F201" i="6" s="1"/>
  <c r="F200" i="6" s="1"/>
  <c r="F185" i="6"/>
  <c r="F186" i="6"/>
  <c r="F189" i="6"/>
  <c r="F191" i="6"/>
  <c r="F192" i="6"/>
  <c r="F180" i="6"/>
  <c r="F184" i="6"/>
  <c r="F183" i="6"/>
  <c r="F188" i="6"/>
  <c r="F193" i="6"/>
  <c r="F194" i="6"/>
  <c r="E190" i="6"/>
  <c r="E187" i="6"/>
  <c r="E183" i="6"/>
  <c r="F157" i="6"/>
  <c r="F158" i="6"/>
  <c r="F161" i="6"/>
  <c r="F162" i="6"/>
  <c r="F165" i="6"/>
  <c r="F167" i="6"/>
  <c r="F168" i="6"/>
  <c r="F173" i="6"/>
  <c r="F156" i="6"/>
  <c r="F160" i="6"/>
  <c r="F172" i="6" s="1"/>
  <c r="F171" i="6" s="1"/>
  <c r="F164" i="6"/>
  <c r="E166" i="6"/>
  <c r="E163" i="6"/>
  <c r="E159" i="6"/>
  <c r="F152" i="6"/>
  <c r="F132" i="6"/>
  <c r="F133" i="6"/>
  <c r="F136" i="6"/>
  <c r="F137" i="6"/>
  <c r="F140" i="6"/>
  <c r="F142" i="6"/>
  <c r="F143" i="6"/>
  <c r="F141" i="6" s="1"/>
  <c r="F144" i="6"/>
  <c r="F149" i="6"/>
  <c r="F131" i="6"/>
  <c r="F135" i="6"/>
  <c r="F139" i="6"/>
  <c r="E141" i="6"/>
  <c r="E138" i="6"/>
  <c r="E134" i="6"/>
  <c r="F127" i="6"/>
  <c r="F108" i="6"/>
  <c r="F109" i="6"/>
  <c r="F113" i="6"/>
  <c r="F112" i="6"/>
  <c r="F116" i="6"/>
  <c r="F118" i="6"/>
  <c r="F119" i="6"/>
  <c r="F117" i="6" s="1"/>
  <c r="F107" i="6"/>
  <c r="F111" i="6"/>
  <c r="F115" i="6"/>
  <c r="E117" i="6"/>
  <c r="E114" i="6"/>
  <c r="E110" i="6"/>
  <c r="F103" i="6"/>
  <c r="F83" i="6"/>
  <c r="F84" i="6"/>
  <c r="F87" i="6"/>
  <c r="F88" i="6"/>
  <c r="F91" i="6"/>
  <c r="F92" i="6"/>
  <c r="F94" i="6"/>
  <c r="F95" i="6"/>
  <c r="E93" i="6"/>
  <c r="E90" i="6"/>
  <c r="F89" i="6"/>
  <c r="E86" i="6"/>
  <c r="F85" i="6"/>
  <c r="F60" i="6"/>
  <c r="F61" i="6"/>
  <c r="F64" i="6"/>
  <c r="F65" i="6"/>
  <c r="F68" i="6"/>
  <c r="F70" i="6"/>
  <c r="F71" i="6"/>
  <c r="F59" i="6"/>
  <c r="F63" i="6"/>
  <c r="F67" i="6"/>
  <c r="F66" i="6" s="1"/>
  <c r="E69" i="6"/>
  <c r="E66" i="6"/>
  <c r="E62" i="6"/>
  <c r="F34" i="6"/>
  <c r="F35" i="6"/>
  <c r="F38" i="6"/>
  <c r="F39" i="6"/>
  <c r="F42" i="6"/>
  <c r="F44" i="6"/>
  <c r="F45" i="6"/>
  <c r="F43" i="6" s="1"/>
  <c r="F46" i="6"/>
  <c r="F47" i="6"/>
  <c r="F52" i="6"/>
  <c r="F33" i="6"/>
  <c r="F37" i="6"/>
  <c r="F41" i="6"/>
  <c r="F40" i="6" s="1"/>
  <c r="E43" i="6"/>
  <c r="E40" i="6"/>
  <c r="E36" i="6"/>
  <c r="F9" i="6"/>
  <c r="F25" i="6" s="1"/>
  <c r="F10" i="6"/>
  <c r="F13" i="6"/>
  <c r="F14" i="6"/>
  <c r="F17" i="6"/>
  <c r="F19" i="6"/>
  <c r="F20" i="6"/>
  <c r="F21" i="6"/>
  <c r="F26" i="6"/>
  <c r="F8" i="6"/>
  <c r="F12" i="6"/>
  <c r="F11" i="6" s="1"/>
  <c r="F16" i="6"/>
  <c r="E18" i="6"/>
  <c r="E15" i="6"/>
  <c r="E11" i="6"/>
  <c r="F250" i="7"/>
  <c r="F248" i="7" s="1"/>
  <c r="F247" i="7"/>
  <c r="F230" i="7"/>
  <c r="F231" i="7"/>
  <c r="F234" i="7"/>
  <c r="F235" i="7"/>
  <c r="F238" i="7"/>
  <c r="F237" i="7"/>
  <c r="F239" i="7"/>
  <c r="F241" i="7"/>
  <c r="F240" i="7" s="1"/>
  <c r="F242" i="7"/>
  <c r="E240" i="7"/>
  <c r="E237" i="7"/>
  <c r="F236" i="7"/>
  <c r="E233" i="7"/>
  <c r="F232" i="7"/>
  <c r="F207" i="7"/>
  <c r="F208" i="7"/>
  <c r="F211" i="7"/>
  <c r="F212" i="7"/>
  <c r="F215" i="7"/>
  <c r="F217" i="7"/>
  <c r="F218" i="7"/>
  <c r="F223" i="7"/>
  <c r="F206" i="7"/>
  <c r="F210" i="7"/>
  <c r="F214" i="7"/>
  <c r="F213" i="7" s="1"/>
  <c r="E216" i="7"/>
  <c r="E213" i="7"/>
  <c r="E209" i="7"/>
  <c r="F181" i="7"/>
  <c r="F182" i="7"/>
  <c r="F185" i="7"/>
  <c r="F186" i="7"/>
  <c r="F189" i="7"/>
  <c r="F191" i="7"/>
  <c r="F192" i="7"/>
  <c r="F180" i="7"/>
  <c r="F184" i="7"/>
  <c r="F188" i="7"/>
  <c r="F193" i="7"/>
  <c r="F194" i="7"/>
  <c r="E190" i="7"/>
  <c r="E187" i="7"/>
  <c r="E183" i="7"/>
  <c r="F157" i="7"/>
  <c r="F158" i="7"/>
  <c r="F161" i="7"/>
  <c r="F162" i="7"/>
  <c r="F165" i="7"/>
  <c r="F167" i="7"/>
  <c r="F168" i="7"/>
  <c r="F173" i="7"/>
  <c r="F156" i="7"/>
  <c r="F160" i="7"/>
  <c r="F164" i="7"/>
  <c r="E166" i="7"/>
  <c r="E163" i="7"/>
  <c r="E159" i="7"/>
  <c r="F152" i="7"/>
  <c r="F132" i="7"/>
  <c r="F133" i="7"/>
  <c r="F136" i="7"/>
  <c r="F137" i="7"/>
  <c r="F140" i="7"/>
  <c r="F142" i="7"/>
  <c r="F141" i="7" s="1"/>
  <c r="F143" i="7"/>
  <c r="F144" i="7"/>
  <c r="F149" i="7"/>
  <c r="F131" i="7"/>
  <c r="F135" i="7"/>
  <c r="F139" i="7"/>
  <c r="E141" i="7"/>
  <c r="E138" i="7"/>
  <c r="E134" i="7"/>
  <c r="E130" i="7"/>
  <c r="E129" i="7" s="1"/>
  <c r="F127" i="7"/>
  <c r="F108" i="7"/>
  <c r="F109" i="7"/>
  <c r="F113" i="7"/>
  <c r="F112" i="7"/>
  <c r="F116" i="7"/>
  <c r="F118" i="7"/>
  <c r="F119" i="7"/>
  <c r="F107" i="7"/>
  <c r="F111" i="7"/>
  <c r="F115" i="7"/>
  <c r="E117" i="7"/>
  <c r="E114" i="7"/>
  <c r="E110" i="7"/>
  <c r="F103" i="7"/>
  <c r="F83" i="7"/>
  <c r="F84" i="7"/>
  <c r="F87" i="7"/>
  <c r="F88" i="7"/>
  <c r="F91" i="7"/>
  <c r="F92" i="7"/>
  <c r="F94" i="7"/>
  <c r="F95" i="7"/>
  <c r="E93" i="7"/>
  <c r="E90" i="7"/>
  <c r="F89" i="7"/>
  <c r="E86" i="7"/>
  <c r="F85" i="7"/>
  <c r="F60" i="7"/>
  <c r="F61" i="7"/>
  <c r="F64" i="7"/>
  <c r="F65" i="7"/>
  <c r="F68" i="7"/>
  <c r="F70" i="7"/>
  <c r="F71" i="7"/>
  <c r="F59" i="7"/>
  <c r="F63" i="7"/>
  <c r="F67" i="7"/>
  <c r="E69" i="7"/>
  <c r="E66" i="7"/>
  <c r="E62" i="7"/>
  <c r="F34" i="7"/>
  <c r="F35" i="7"/>
  <c r="F38" i="7"/>
  <c r="F39" i="7"/>
  <c r="F42" i="7"/>
  <c r="F44" i="7"/>
  <c r="F45" i="7"/>
  <c r="F46" i="7"/>
  <c r="F47" i="7"/>
  <c r="F52" i="7"/>
  <c r="F33" i="7"/>
  <c r="F37" i="7"/>
  <c r="F41" i="7"/>
  <c r="F40" i="7" s="1"/>
  <c r="E43" i="7"/>
  <c r="E40" i="7"/>
  <c r="E36" i="7"/>
  <c r="F9" i="7"/>
  <c r="F28" i="7" s="1"/>
  <c r="F10" i="7"/>
  <c r="F13" i="7"/>
  <c r="F14" i="7"/>
  <c r="F17" i="7"/>
  <c r="F19" i="7"/>
  <c r="F20" i="7"/>
  <c r="F21" i="7"/>
  <c r="F26" i="7"/>
  <c r="F8" i="7"/>
  <c r="F12" i="7"/>
  <c r="F11" i="7" s="1"/>
  <c r="F16" i="7"/>
  <c r="E18" i="7"/>
  <c r="E15" i="7"/>
  <c r="E11" i="7"/>
  <c r="F250" i="5"/>
  <c r="F248" i="5" s="1"/>
  <c r="F247" i="5"/>
  <c r="F230" i="5"/>
  <c r="F231" i="5"/>
  <c r="F234" i="5"/>
  <c r="F235" i="5"/>
  <c r="F238" i="5"/>
  <c r="F239" i="5"/>
  <c r="F241" i="5"/>
  <c r="F242" i="5"/>
  <c r="E240" i="5"/>
  <c r="E237" i="5"/>
  <c r="F236" i="5"/>
  <c r="E233" i="5"/>
  <c r="E229" i="5" s="1"/>
  <c r="E228" i="5" s="1"/>
  <c r="F232" i="5"/>
  <c r="F207" i="5"/>
  <c r="F208" i="5"/>
  <c r="F211" i="5"/>
  <c r="F212" i="5"/>
  <c r="F215" i="5"/>
  <c r="F217" i="5"/>
  <c r="F218" i="5"/>
  <c r="F223" i="5"/>
  <c r="F206" i="5"/>
  <c r="F210" i="5"/>
  <c r="F214" i="5"/>
  <c r="E216" i="5"/>
  <c r="E213" i="5"/>
  <c r="E209" i="5"/>
  <c r="F181" i="5"/>
  <c r="F182" i="5"/>
  <c r="F185" i="5"/>
  <c r="F186" i="5"/>
  <c r="F189" i="5"/>
  <c r="F191" i="5"/>
  <c r="F192" i="5"/>
  <c r="F180" i="5"/>
  <c r="F184" i="5"/>
  <c r="F188" i="5"/>
  <c r="F193" i="5"/>
  <c r="F194" i="5"/>
  <c r="E190" i="5"/>
  <c r="E187" i="5"/>
  <c r="E183" i="5"/>
  <c r="F157" i="5"/>
  <c r="F158" i="5"/>
  <c r="F161" i="5"/>
  <c r="F162" i="5"/>
  <c r="F165" i="5"/>
  <c r="F167" i="5"/>
  <c r="F168" i="5"/>
  <c r="F173" i="5"/>
  <c r="F156" i="5"/>
  <c r="F160" i="5"/>
  <c r="F164" i="5"/>
  <c r="F163" i="5" s="1"/>
  <c r="E166" i="5"/>
  <c r="E163" i="5"/>
  <c r="E159" i="5"/>
  <c r="F152" i="5"/>
  <c r="F132" i="5"/>
  <c r="F133" i="5"/>
  <c r="F151" i="5" s="1"/>
  <c r="F150" i="5" s="1"/>
  <c r="F136" i="5"/>
  <c r="F137" i="5"/>
  <c r="F140" i="5"/>
  <c r="F142" i="5"/>
  <c r="F143" i="5"/>
  <c r="F144" i="5"/>
  <c r="F149" i="5"/>
  <c r="F135" i="5"/>
  <c r="F139" i="5"/>
  <c r="E141" i="5"/>
  <c r="E138" i="5"/>
  <c r="E134" i="5"/>
  <c r="F127" i="5"/>
  <c r="F108" i="5"/>
  <c r="F109" i="5"/>
  <c r="F113" i="5"/>
  <c r="F112" i="5"/>
  <c r="F116" i="5"/>
  <c r="F118" i="5"/>
  <c r="F119" i="5"/>
  <c r="F107" i="5"/>
  <c r="F111" i="5"/>
  <c r="F115" i="5"/>
  <c r="E117" i="5"/>
  <c r="E114" i="5"/>
  <c r="E110" i="5"/>
  <c r="F83" i="5"/>
  <c r="F84" i="5"/>
  <c r="F87" i="5"/>
  <c r="F88" i="5"/>
  <c r="F91" i="5"/>
  <c r="F92" i="5"/>
  <c r="F94" i="5"/>
  <c r="F95" i="5"/>
  <c r="E93" i="5"/>
  <c r="E90" i="5"/>
  <c r="F89" i="5"/>
  <c r="E86" i="5"/>
  <c r="F85" i="5"/>
  <c r="F60" i="5"/>
  <c r="F61" i="5"/>
  <c r="F64" i="5"/>
  <c r="F65" i="5"/>
  <c r="F68" i="5"/>
  <c r="F70" i="5"/>
  <c r="F71" i="5"/>
  <c r="F59" i="5"/>
  <c r="F63" i="5"/>
  <c r="F67" i="5"/>
  <c r="E69" i="5"/>
  <c r="E66" i="5"/>
  <c r="E62" i="5"/>
  <c r="F55" i="5"/>
  <c r="F34" i="5"/>
  <c r="F35" i="5"/>
  <c r="F38" i="5"/>
  <c r="F39" i="5"/>
  <c r="F42" i="5"/>
  <c r="F44" i="5"/>
  <c r="F45" i="5"/>
  <c r="F46" i="5"/>
  <c r="F47" i="5"/>
  <c r="F52" i="5"/>
  <c r="F33" i="5"/>
  <c r="F37" i="5"/>
  <c r="F41" i="5"/>
  <c r="F40" i="5" s="1"/>
  <c r="E43" i="5"/>
  <c r="E40" i="5"/>
  <c r="E36" i="5"/>
  <c r="F9" i="5"/>
  <c r="F10" i="5"/>
  <c r="F13" i="5"/>
  <c r="F14" i="5"/>
  <c r="F17" i="5"/>
  <c r="F19" i="5"/>
  <c r="F20" i="5"/>
  <c r="F21" i="5"/>
  <c r="F26" i="5"/>
  <c r="F8" i="5"/>
  <c r="F12" i="5"/>
  <c r="F16" i="5"/>
  <c r="F18" i="5"/>
  <c r="E18" i="5"/>
  <c r="E15" i="5"/>
  <c r="E11" i="5"/>
  <c r="F250" i="4"/>
  <c r="F248" i="4" s="1"/>
  <c r="F247" i="4"/>
  <c r="F230" i="4"/>
  <c r="F231" i="4"/>
  <c r="F234" i="4"/>
  <c r="F235" i="4"/>
  <c r="F238" i="4"/>
  <c r="F239" i="4"/>
  <c r="F241" i="4"/>
  <c r="F242" i="4"/>
  <c r="E240" i="4"/>
  <c r="E237" i="4"/>
  <c r="F236" i="4"/>
  <c r="E233" i="4"/>
  <c r="F232" i="4"/>
  <c r="F226" i="4"/>
  <c r="F207" i="4"/>
  <c r="F208" i="4"/>
  <c r="F211" i="4"/>
  <c r="F212" i="4"/>
  <c r="F215" i="4"/>
  <c r="F217" i="4"/>
  <c r="F218" i="4"/>
  <c r="F223" i="4"/>
  <c r="F206" i="4"/>
  <c r="F210" i="4"/>
  <c r="F214" i="4"/>
  <c r="F213" i="4" s="1"/>
  <c r="E216" i="4"/>
  <c r="E213" i="4"/>
  <c r="E209" i="4"/>
  <c r="F181" i="4"/>
  <c r="F182" i="4"/>
  <c r="F185" i="4"/>
  <c r="F186" i="4"/>
  <c r="F189" i="4"/>
  <c r="F191" i="4"/>
  <c r="F192" i="4"/>
  <c r="F180" i="4"/>
  <c r="F184" i="4"/>
  <c r="F188" i="4"/>
  <c r="F193" i="4"/>
  <c r="F194" i="4"/>
  <c r="E190" i="4"/>
  <c r="E187" i="4"/>
  <c r="E183" i="4"/>
  <c r="F157" i="4"/>
  <c r="F158" i="4"/>
  <c r="F161" i="4"/>
  <c r="F162" i="4"/>
  <c r="F165" i="4"/>
  <c r="F167" i="4"/>
  <c r="F168" i="4"/>
  <c r="F173" i="4"/>
  <c r="F156" i="4"/>
  <c r="F160" i="4"/>
  <c r="F164" i="4"/>
  <c r="F163" i="4" s="1"/>
  <c r="E166" i="4"/>
  <c r="E163" i="4"/>
  <c r="E159" i="4"/>
  <c r="F132" i="4"/>
  <c r="F133" i="4"/>
  <c r="F136" i="4"/>
  <c r="F137" i="4"/>
  <c r="F140" i="4"/>
  <c r="F142" i="4"/>
  <c r="F143" i="4"/>
  <c r="F144" i="4"/>
  <c r="F149" i="4"/>
  <c r="F131" i="4"/>
  <c r="F135" i="4"/>
  <c r="F139" i="4"/>
  <c r="E141" i="4"/>
  <c r="E138" i="4"/>
  <c r="E134" i="4"/>
  <c r="F127" i="4"/>
  <c r="F108" i="4"/>
  <c r="F109" i="4"/>
  <c r="F113" i="4"/>
  <c r="F112" i="4"/>
  <c r="F116" i="4"/>
  <c r="F118" i="4"/>
  <c r="F119" i="4"/>
  <c r="F107" i="4"/>
  <c r="F111" i="4"/>
  <c r="F115" i="4"/>
  <c r="E117" i="4"/>
  <c r="E114" i="4"/>
  <c r="E110" i="4"/>
  <c r="F100" i="4"/>
  <c r="F83" i="4"/>
  <c r="F84" i="4"/>
  <c r="F87" i="4"/>
  <c r="F88" i="4"/>
  <c r="F91" i="4"/>
  <c r="F92" i="4"/>
  <c r="F94" i="4"/>
  <c r="F95" i="4"/>
  <c r="E93" i="4"/>
  <c r="E90" i="4"/>
  <c r="F89" i="4"/>
  <c r="E86" i="4"/>
  <c r="F85" i="4"/>
  <c r="F79" i="4"/>
  <c r="F60" i="4"/>
  <c r="F61" i="4"/>
  <c r="F64" i="4"/>
  <c r="F65" i="4"/>
  <c r="F68" i="4"/>
  <c r="F70" i="4"/>
  <c r="F71" i="4"/>
  <c r="F59" i="4"/>
  <c r="F63" i="4"/>
  <c r="F67" i="4"/>
  <c r="F66" i="4" s="1"/>
  <c r="E69" i="4"/>
  <c r="E66" i="4"/>
  <c r="E62" i="4"/>
  <c r="F55" i="4"/>
  <c r="F34" i="4"/>
  <c r="F35" i="4"/>
  <c r="F38" i="4"/>
  <c r="F39" i="4"/>
  <c r="F42" i="4"/>
  <c r="F44" i="4"/>
  <c r="F45" i="4"/>
  <c r="F46" i="4"/>
  <c r="F47" i="4"/>
  <c r="F52" i="4"/>
  <c r="F33" i="4"/>
  <c r="F37" i="4"/>
  <c r="F36" i="4" s="1"/>
  <c r="F41" i="4"/>
  <c r="E43" i="4"/>
  <c r="E40" i="4"/>
  <c r="E36" i="4"/>
  <c r="F9" i="4"/>
  <c r="F10" i="4"/>
  <c r="F13" i="4"/>
  <c r="F14" i="4"/>
  <c r="F17" i="4"/>
  <c r="F19" i="4"/>
  <c r="F20" i="4"/>
  <c r="F21" i="4"/>
  <c r="F26" i="4"/>
  <c r="F8" i="4"/>
  <c r="F12" i="4"/>
  <c r="F16" i="4"/>
  <c r="E18" i="4"/>
  <c r="E15" i="4"/>
  <c r="E11" i="4"/>
  <c r="F248" i="3"/>
  <c r="F247" i="3"/>
  <c r="F230" i="3"/>
  <c r="F231" i="3"/>
  <c r="F234" i="3"/>
  <c r="F235" i="3"/>
  <c r="F233" i="3" s="1"/>
  <c r="F238" i="3"/>
  <c r="F239" i="3"/>
  <c r="F241" i="3"/>
  <c r="F242" i="3"/>
  <c r="F240" i="3" s="1"/>
  <c r="E240" i="3"/>
  <c r="E237" i="3"/>
  <c r="F236" i="3"/>
  <c r="E233" i="3"/>
  <c r="F232" i="3"/>
  <c r="F207" i="3"/>
  <c r="F225" i="3" s="1"/>
  <c r="F208" i="3"/>
  <c r="F211" i="3"/>
  <c r="F212" i="3"/>
  <c r="F215" i="3"/>
  <c r="F217" i="3"/>
  <c r="F218" i="3"/>
  <c r="F223" i="3"/>
  <c r="F206" i="3"/>
  <c r="F210" i="3"/>
  <c r="F214" i="3"/>
  <c r="F213" i="3" s="1"/>
  <c r="E216" i="3"/>
  <c r="E213" i="3"/>
  <c r="E209" i="3"/>
  <c r="F181" i="3"/>
  <c r="F182" i="3"/>
  <c r="F185" i="3"/>
  <c r="F186" i="3"/>
  <c r="F189" i="3"/>
  <c r="F191" i="3"/>
  <c r="F192" i="3"/>
  <c r="F180" i="3"/>
  <c r="F184" i="3"/>
  <c r="F183" i="3" s="1"/>
  <c r="F188" i="3"/>
  <c r="F187" i="3"/>
  <c r="F193" i="3"/>
  <c r="F194" i="3"/>
  <c r="E190" i="3"/>
  <c r="E187" i="3"/>
  <c r="E183" i="3"/>
  <c r="F157" i="3"/>
  <c r="F158" i="3"/>
  <c r="F161" i="3"/>
  <c r="F162" i="3"/>
  <c r="G162" i="3" s="1"/>
  <c r="G162" i="4" s="1"/>
  <c r="G162" i="5" s="1"/>
  <c r="G162" i="7" s="1"/>
  <c r="G162" i="6" s="1"/>
  <c r="F165" i="3"/>
  <c r="F167" i="3"/>
  <c r="F168" i="3"/>
  <c r="F173" i="3"/>
  <c r="F156" i="3"/>
  <c r="F160" i="3"/>
  <c r="F164" i="3"/>
  <c r="E166" i="3"/>
  <c r="E163" i="3"/>
  <c r="E159" i="3"/>
  <c r="F132" i="3"/>
  <c r="F133" i="3"/>
  <c r="F136" i="3"/>
  <c r="F137" i="3"/>
  <c r="F140" i="3"/>
  <c r="F142" i="3"/>
  <c r="F143" i="3"/>
  <c r="F144" i="3"/>
  <c r="F149" i="3"/>
  <c r="F131" i="3"/>
  <c r="F135" i="3"/>
  <c r="F139" i="3"/>
  <c r="E141" i="3"/>
  <c r="E138" i="3"/>
  <c r="E134" i="3"/>
  <c r="F108" i="3"/>
  <c r="F109" i="3"/>
  <c r="F113" i="3"/>
  <c r="F112" i="3"/>
  <c r="F116" i="3"/>
  <c r="F118" i="3"/>
  <c r="F119" i="3"/>
  <c r="F107" i="3"/>
  <c r="F111" i="3"/>
  <c r="F115" i="3"/>
  <c r="E117" i="3"/>
  <c r="E114" i="3"/>
  <c r="E110" i="3"/>
  <c r="F100" i="3"/>
  <c r="F83" i="3"/>
  <c r="F84" i="3"/>
  <c r="F87" i="3"/>
  <c r="F88" i="3"/>
  <c r="F91" i="3"/>
  <c r="F92" i="3"/>
  <c r="F94" i="3"/>
  <c r="F95" i="3"/>
  <c r="E93" i="3"/>
  <c r="E90" i="3"/>
  <c r="F89" i="3"/>
  <c r="E86" i="3"/>
  <c r="F85" i="3"/>
  <c r="F60" i="3"/>
  <c r="F61" i="3"/>
  <c r="F64" i="3"/>
  <c r="F65" i="3"/>
  <c r="F68" i="3"/>
  <c r="F70" i="3"/>
  <c r="F71" i="3"/>
  <c r="F59" i="3"/>
  <c r="F63" i="3"/>
  <c r="F67" i="3"/>
  <c r="E69" i="3"/>
  <c r="E66" i="3"/>
  <c r="E62" i="3"/>
  <c r="F34" i="3"/>
  <c r="F35" i="3"/>
  <c r="F38" i="3"/>
  <c r="F39" i="3"/>
  <c r="F42" i="3"/>
  <c r="F44" i="3"/>
  <c r="F45" i="3"/>
  <c r="F46" i="3"/>
  <c r="F47" i="3"/>
  <c r="F52" i="3"/>
  <c r="F33" i="3"/>
  <c r="F37" i="3"/>
  <c r="F41" i="3"/>
  <c r="F40" i="3" s="1"/>
  <c r="E43" i="3"/>
  <c r="E40" i="3"/>
  <c r="E36" i="3"/>
  <c r="F9" i="3"/>
  <c r="F10" i="3"/>
  <c r="F13" i="3"/>
  <c r="F14" i="3"/>
  <c r="F17" i="3"/>
  <c r="F19" i="3"/>
  <c r="F20" i="3"/>
  <c r="F21" i="3"/>
  <c r="F26" i="3"/>
  <c r="F8" i="3"/>
  <c r="F12" i="3"/>
  <c r="F16" i="3"/>
  <c r="E18" i="3"/>
  <c r="E15" i="3"/>
  <c r="E11" i="3"/>
  <c r="F248" i="2"/>
  <c r="F247" i="2"/>
  <c r="F230" i="2"/>
  <c r="F231" i="2"/>
  <c r="F234" i="2"/>
  <c r="F235" i="2"/>
  <c r="F238" i="2"/>
  <c r="F239" i="2"/>
  <c r="F241" i="2"/>
  <c r="F242" i="2"/>
  <c r="F236" i="2"/>
  <c r="F232" i="2"/>
  <c r="F226" i="2"/>
  <c r="F207" i="2"/>
  <c r="F208" i="2"/>
  <c r="F211" i="2"/>
  <c r="F212" i="2"/>
  <c r="F215" i="2"/>
  <c r="F217" i="2"/>
  <c r="F216" i="2" s="1"/>
  <c r="F218" i="2"/>
  <c r="F223" i="2"/>
  <c r="F206" i="2"/>
  <c r="F210" i="2"/>
  <c r="F214" i="2"/>
  <c r="F202" i="2"/>
  <c r="F181" i="2"/>
  <c r="F182" i="2"/>
  <c r="F185" i="2"/>
  <c r="F186" i="2"/>
  <c r="F189" i="2"/>
  <c r="F191" i="2"/>
  <c r="F192" i="2"/>
  <c r="F180" i="2"/>
  <c r="F184" i="2"/>
  <c r="F188" i="2"/>
  <c r="F193" i="2"/>
  <c r="F194" i="2"/>
  <c r="F157" i="2"/>
  <c r="F158" i="2"/>
  <c r="F161" i="2"/>
  <c r="F162" i="2"/>
  <c r="F165" i="2"/>
  <c r="F167" i="2"/>
  <c r="F168" i="2"/>
  <c r="F173" i="2"/>
  <c r="F156" i="2"/>
  <c r="F160" i="2"/>
  <c r="F164" i="2"/>
  <c r="F163" i="2" s="1"/>
  <c r="F152" i="2"/>
  <c r="F132" i="2"/>
  <c r="F133" i="2"/>
  <c r="F136" i="2"/>
  <c r="F137" i="2"/>
  <c r="F134" i="2" s="1"/>
  <c r="F140" i="2"/>
  <c r="F142" i="2"/>
  <c r="F143" i="2"/>
  <c r="F144" i="2"/>
  <c r="F149" i="2"/>
  <c r="F131" i="2"/>
  <c r="F135" i="2"/>
  <c r="F139" i="2"/>
  <c r="F108" i="2"/>
  <c r="F109" i="2"/>
  <c r="F113" i="2"/>
  <c r="F112" i="2"/>
  <c r="F116" i="2"/>
  <c r="F118" i="2"/>
  <c r="F119" i="2"/>
  <c r="F107" i="2"/>
  <c r="F111" i="2"/>
  <c r="F115" i="2"/>
  <c r="F83" i="2"/>
  <c r="F84" i="2"/>
  <c r="F87" i="2"/>
  <c r="F88" i="2"/>
  <c r="F91" i="2"/>
  <c r="F92" i="2"/>
  <c r="F94" i="2"/>
  <c r="F95" i="2"/>
  <c r="F89" i="2"/>
  <c r="F85" i="2"/>
  <c r="F60" i="2"/>
  <c r="F61" i="2"/>
  <c r="F64" i="2"/>
  <c r="F65" i="2"/>
  <c r="F68" i="2"/>
  <c r="F70" i="2"/>
  <c r="F71" i="2"/>
  <c r="F59" i="2"/>
  <c r="F63" i="2"/>
  <c r="F67" i="2"/>
  <c r="F66" i="2" s="1"/>
  <c r="F34" i="2"/>
  <c r="F35" i="2"/>
  <c r="F38" i="2"/>
  <c r="F39" i="2"/>
  <c r="F42" i="2"/>
  <c r="F44" i="2"/>
  <c r="F45" i="2"/>
  <c r="F46" i="2"/>
  <c r="F47" i="2"/>
  <c r="F52" i="2"/>
  <c r="F33" i="2"/>
  <c r="F37" i="2"/>
  <c r="F36" i="2" s="1"/>
  <c r="F41" i="2"/>
  <c r="F9" i="2"/>
  <c r="F10" i="2"/>
  <c r="F13" i="2"/>
  <c r="F14" i="2"/>
  <c r="F17" i="2"/>
  <c r="F19" i="2"/>
  <c r="F20" i="2"/>
  <c r="F21" i="2"/>
  <c r="F26" i="2"/>
  <c r="F8" i="2"/>
  <c r="F12" i="2"/>
  <c r="F16" i="2"/>
  <c r="E257" i="2"/>
  <c r="E240" i="2"/>
  <c r="E237" i="2"/>
  <c r="E233" i="2"/>
  <c r="E216" i="2"/>
  <c r="E213" i="2"/>
  <c r="E209" i="2"/>
  <c r="E190" i="2"/>
  <c r="E187" i="2"/>
  <c r="E183" i="2"/>
  <c r="E166" i="2"/>
  <c r="E163" i="2"/>
  <c r="E159" i="2"/>
  <c r="E141" i="2"/>
  <c r="E138" i="2"/>
  <c r="E134" i="2"/>
  <c r="E117" i="2"/>
  <c r="E114" i="2"/>
  <c r="E110" i="2"/>
  <c r="E106" i="2" s="1"/>
  <c r="E105" i="2" s="1"/>
  <c r="E93" i="2"/>
  <c r="E90" i="2"/>
  <c r="E86" i="2"/>
  <c r="E69" i="2"/>
  <c r="E66" i="2"/>
  <c r="E62" i="2"/>
  <c r="E43" i="2"/>
  <c r="E40" i="2"/>
  <c r="E36" i="2"/>
  <c r="E18" i="2"/>
  <c r="E15" i="2"/>
  <c r="E11" i="2"/>
  <c r="G250" i="1"/>
  <c r="F226" i="1"/>
  <c r="G226" i="1" s="1"/>
  <c r="F202" i="1"/>
  <c r="G202" i="1" s="1"/>
  <c r="G103" i="1"/>
  <c r="G103" i="2" s="1"/>
  <c r="G103" i="3" s="1"/>
  <c r="G127" i="1"/>
  <c r="G127" i="2" s="1"/>
  <c r="E114" i="1"/>
  <c r="F26" i="1"/>
  <c r="G26" i="1" s="1"/>
  <c r="G259" i="1"/>
  <c r="G259" i="2"/>
  <c r="G259" i="3" s="1"/>
  <c r="G259" i="4" s="1"/>
  <c r="G259" i="5" s="1"/>
  <c r="G259" i="7" s="1"/>
  <c r="G259" i="6" s="1"/>
  <c r="G259" i="8" s="1"/>
  <c r="G259" i="9" s="1"/>
  <c r="G259" i="10" s="1"/>
  <c r="G259" i="11" s="1"/>
  <c r="G259" i="12" s="1"/>
  <c r="G260" i="1"/>
  <c r="G260" i="2" s="1"/>
  <c r="G260" i="3" s="1"/>
  <c r="G260" i="4" s="1"/>
  <c r="G260" i="5" s="1"/>
  <c r="G260" i="7" s="1"/>
  <c r="G260" i="6" s="1"/>
  <c r="G260" i="8" s="1"/>
  <c r="G260" i="9" s="1"/>
  <c r="G260" i="10" s="1"/>
  <c r="G260" i="11" s="1"/>
  <c r="G260" i="12" s="1"/>
  <c r="G261" i="1"/>
  <c r="G261" i="2" s="1"/>
  <c r="G261" i="3" s="1"/>
  <c r="G261" i="4" s="1"/>
  <c r="G261" i="5" s="1"/>
  <c r="G261" i="7" s="1"/>
  <c r="G261" i="6" s="1"/>
  <c r="G261" i="8" s="1"/>
  <c r="G261" i="9" s="1"/>
  <c r="G261" i="10" s="1"/>
  <c r="G261" i="11" s="1"/>
  <c r="G261" i="12" s="1"/>
  <c r="G262" i="1"/>
  <c r="G262" i="2" s="1"/>
  <c r="G262" i="3" s="1"/>
  <c r="G262" i="4" s="1"/>
  <c r="G262" i="5" s="1"/>
  <c r="G262" i="7" s="1"/>
  <c r="G262" i="6" s="1"/>
  <c r="G262" i="8" s="1"/>
  <c r="G262" i="9" s="1"/>
  <c r="G262" i="10" s="1"/>
  <c r="G262" i="11" s="1"/>
  <c r="G262" i="12" s="1"/>
  <c r="G263" i="1"/>
  <c r="G263" i="2" s="1"/>
  <c r="G263" i="3" s="1"/>
  <c r="G263" i="4" s="1"/>
  <c r="G263" i="5" s="1"/>
  <c r="G263" i="7" s="1"/>
  <c r="G263" i="6" s="1"/>
  <c r="G263" i="8" s="1"/>
  <c r="G263" i="9" s="1"/>
  <c r="G263" i="10" s="1"/>
  <c r="G263" i="11" s="1"/>
  <c r="G263" i="12" s="1"/>
  <c r="G264" i="1"/>
  <c r="G264" i="2" s="1"/>
  <c r="G264" i="3" s="1"/>
  <c r="G264" i="4" s="1"/>
  <c r="G264" i="5" s="1"/>
  <c r="G264" i="7" s="1"/>
  <c r="G264" i="6" s="1"/>
  <c r="G264" i="8" s="1"/>
  <c r="G264" i="9" s="1"/>
  <c r="G264" i="10" s="1"/>
  <c r="G264" i="11" s="1"/>
  <c r="G264" i="12" s="1"/>
  <c r="G265" i="1"/>
  <c r="G265" i="2" s="1"/>
  <c r="G265" i="3" s="1"/>
  <c r="G265" i="4" s="1"/>
  <c r="G265" i="5" s="1"/>
  <c r="G265" i="7" s="1"/>
  <c r="G265" i="6" s="1"/>
  <c r="G265" i="8" s="1"/>
  <c r="G265" i="9" s="1"/>
  <c r="G265" i="10" s="1"/>
  <c r="G265" i="11" s="1"/>
  <c r="G265" i="12" s="1"/>
  <c r="G266" i="1"/>
  <c r="G266" i="2" s="1"/>
  <c r="G266" i="3" s="1"/>
  <c r="G266" i="4" s="1"/>
  <c r="G266" i="5" s="1"/>
  <c r="G266" i="7" s="1"/>
  <c r="G266" i="6" s="1"/>
  <c r="G266" i="8" s="1"/>
  <c r="G266" i="9" s="1"/>
  <c r="G266" i="10" s="1"/>
  <c r="G266" i="11" s="1"/>
  <c r="G266" i="12" s="1"/>
  <c r="G267" i="1"/>
  <c r="G267" i="2" s="1"/>
  <c r="G267" i="3" s="1"/>
  <c r="G267" i="4" s="1"/>
  <c r="G267" i="5" s="1"/>
  <c r="G267" i="7" s="1"/>
  <c r="G267" i="6" s="1"/>
  <c r="G267" i="8" s="1"/>
  <c r="G267" i="9" s="1"/>
  <c r="G267" i="10" s="1"/>
  <c r="G267" i="11" s="1"/>
  <c r="G267" i="12" s="1"/>
  <c r="G258" i="1"/>
  <c r="G258" i="2" s="1"/>
  <c r="G258" i="3" s="1"/>
  <c r="G258" i="4" s="1"/>
  <c r="G258" i="5" s="1"/>
  <c r="G258" i="7" s="1"/>
  <c r="G258" i="6" s="1"/>
  <c r="G258" i="8" s="1"/>
  <c r="G258" i="9" s="1"/>
  <c r="G258" i="10" s="1"/>
  <c r="G258" i="11" s="1"/>
  <c r="G258" i="12" s="1"/>
  <c r="E257" i="3"/>
  <c r="E257" i="1"/>
  <c r="G257" i="1" s="1"/>
  <c r="E257" i="4"/>
  <c r="E257" i="5"/>
  <c r="E257" i="7"/>
  <c r="E257" i="6"/>
  <c r="E257" i="8"/>
  <c r="E257" i="9"/>
  <c r="E257" i="10"/>
  <c r="E257" i="11"/>
  <c r="E257" i="12"/>
  <c r="F132" i="1"/>
  <c r="F136" i="1"/>
  <c r="F140" i="1"/>
  <c r="G140" i="1" s="1"/>
  <c r="F142" i="1"/>
  <c r="G142" i="1" s="1"/>
  <c r="F143" i="1"/>
  <c r="G143" i="1" s="1"/>
  <c r="G143" i="2" s="1"/>
  <c r="G143" i="3" s="1"/>
  <c r="F144" i="1"/>
  <c r="G144" i="1" s="1"/>
  <c r="E134" i="1"/>
  <c r="E138" i="1"/>
  <c r="E141" i="1"/>
  <c r="F157" i="1"/>
  <c r="G157" i="1" s="1"/>
  <c r="G157" i="2" s="1"/>
  <c r="F158" i="1"/>
  <c r="F161" i="1"/>
  <c r="G161" i="1" s="1"/>
  <c r="F162" i="1"/>
  <c r="G162" i="1" s="1"/>
  <c r="G162" i="2" s="1"/>
  <c r="F165" i="1"/>
  <c r="F167" i="1"/>
  <c r="G167" i="1" s="1"/>
  <c r="F168" i="1"/>
  <c r="F166" i="1" s="1"/>
  <c r="G166" i="1" s="1"/>
  <c r="F133" i="1"/>
  <c r="F137" i="1"/>
  <c r="G137" i="1" s="1"/>
  <c r="F131" i="1"/>
  <c r="G131" i="1" s="1"/>
  <c r="F135" i="1"/>
  <c r="G135" i="1" s="1"/>
  <c r="F139" i="1"/>
  <c r="F79" i="1"/>
  <c r="F60" i="1"/>
  <c r="F61" i="1"/>
  <c r="G61" i="1" s="1"/>
  <c r="F64" i="1"/>
  <c r="F65" i="1"/>
  <c r="G65" i="1" s="1"/>
  <c r="F68" i="1"/>
  <c r="G68" i="1" s="1"/>
  <c r="G68" i="2" s="1"/>
  <c r="G68" i="3" s="1"/>
  <c r="G68" i="4" s="1"/>
  <c r="F70" i="1"/>
  <c r="G70" i="1" s="1"/>
  <c r="F71" i="1"/>
  <c r="F9" i="1"/>
  <c r="F10" i="1"/>
  <c r="G10" i="1" s="1"/>
  <c r="F21" i="1"/>
  <c r="G21" i="1" s="1"/>
  <c r="G21" i="2" s="1"/>
  <c r="F13" i="1"/>
  <c r="F14" i="1"/>
  <c r="F17" i="1"/>
  <c r="G17" i="1" s="1"/>
  <c r="G17" i="2" s="1"/>
  <c r="F19" i="1"/>
  <c r="F20" i="1"/>
  <c r="G20" i="1" s="1"/>
  <c r="F257" i="1"/>
  <c r="F257" i="2"/>
  <c r="E159" i="1"/>
  <c r="F152" i="1"/>
  <c r="G152" i="1" s="1"/>
  <c r="F257" i="8"/>
  <c r="F257" i="5"/>
  <c r="F257" i="4"/>
  <c r="F257" i="3"/>
  <c r="E240" i="1"/>
  <c r="E237" i="1"/>
  <c r="E233" i="1"/>
  <c r="E216" i="1"/>
  <c r="E213" i="1"/>
  <c r="E209" i="1"/>
  <c r="E190" i="1"/>
  <c r="E187" i="1"/>
  <c r="E183" i="1"/>
  <c r="E166" i="1"/>
  <c r="E163" i="1"/>
  <c r="E117" i="1"/>
  <c r="E110" i="1"/>
  <c r="E93" i="1"/>
  <c r="E90" i="1"/>
  <c r="E86" i="1"/>
  <c r="E69" i="1"/>
  <c r="E66" i="1"/>
  <c r="E62" i="1"/>
  <c r="E58" i="1" s="1"/>
  <c r="E57" i="1" s="1"/>
  <c r="E43" i="1"/>
  <c r="E40" i="1"/>
  <c r="E36" i="1"/>
  <c r="E18" i="1"/>
  <c r="E15" i="1"/>
  <c r="E11" i="1"/>
  <c r="F39" i="1"/>
  <c r="G39" i="1" s="1"/>
  <c r="G39" i="2" s="1"/>
  <c r="G39" i="3" s="1"/>
  <c r="F37" i="1"/>
  <c r="F108" i="1"/>
  <c r="G108" i="1" s="1"/>
  <c r="G108" i="2" s="1"/>
  <c r="F109" i="1"/>
  <c r="F113" i="1"/>
  <c r="G113" i="1" s="1"/>
  <c r="F112" i="1"/>
  <c r="G112" i="1" s="1"/>
  <c r="F116" i="1"/>
  <c r="G116" i="1" s="1"/>
  <c r="F118" i="1"/>
  <c r="F119" i="1"/>
  <c r="F207" i="1"/>
  <c r="G207" i="1" s="1"/>
  <c r="G207" i="2" s="1"/>
  <c r="F208" i="1"/>
  <c r="G208" i="1" s="1"/>
  <c r="G208" i="2" s="1"/>
  <c r="G208" i="3" s="1"/>
  <c r="F211" i="1"/>
  <c r="G211" i="1" s="1"/>
  <c r="F212" i="1"/>
  <c r="F215" i="1"/>
  <c r="G215" i="1" s="1"/>
  <c r="G215" i="2" s="1"/>
  <c r="F217" i="1"/>
  <c r="F216" i="1" s="1"/>
  <c r="G216" i="1" s="1"/>
  <c r="G216" i="2" s="1"/>
  <c r="F218" i="1"/>
  <c r="G218" i="1" s="1"/>
  <c r="G218" i="2" s="1"/>
  <c r="F223" i="1"/>
  <c r="G223" i="1" s="1"/>
  <c r="F206" i="1"/>
  <c r="F210" i="1"/>
  <c r="F214" i="1"/>
  <c r="G195" i="1"/>
  <c r="G195" i="2"/>
  <c r="G195" i="3" s="1"/>
  <c r="G195" i="4" s="1"/>
  <c r="G195" i="5" s="1"/>
  <c r="G195" i="7" s="1"/>
  <c r="G195" i="6" s="1"/>
  <c r="G195" i="8" s="1"/>
  <c r="G195" i="9" s="1"/>
  <c r="G195" i="10" s="1"/>
  <c r="G195" i="11" s="1"/>
  <c r="G195" i="12" s="1"/>
  <c r="F257" i="7"/>
  <c r="F257" i="6"/>
  <c r="F257" i="9"/>
  <c r="F257" i="10"/>
  <c r="F257" i="11"/>
  <c r="F257" i="12"/>
  <c r="F8" i="1"/>
  <c r="F12" i="1"/>
  <c r="F16" i="1"/>
  <c r="F35" i="1"/>
  <c r="F33" i="1"/>
  <c r="G33" i="1" s="1"/>
  <c r="G33" i="2" s="1"/>
  <c r="F34" i="1"/>
  <c r="G34" i="1" s="1"/>
  <c r="F46" i="1"/>
  <c r="F47" i="1"/>
  <c r="F38" i="1"/>
  <c r="G38" i="1" s="1"/>
  <c r="G38" i="2" s="1"/>
  <c r="F42" i="1"/>
  <c r="G42" i="1" s="1"/>
  <c r="G42" i="2" s="1"/>
  <c r="G42" i="3" s="1"/>
  <c r="G42" i="4" s="1"/>
  <c r="G42" i="5" s="1"/>
  <c r="F44" i="1"/>
  <c r="F45" i="1"/>
  <c r="G45" i="1" s="1"/>
  <c r="G45" i="2" s="1"/>
  <c r="G45" i="3" s="1"/>
  <c r="G45" i="4" s="1"/>
  <c r="F41" i="1"/>
  <c r="F180" i="1"/>
  <c r="G180" i="1" s="1"/>
  <c r="F184" i="1"/>
  <c r="F188" i="1"/>
  <c r="F189" i="1"/>
  <c r="G189" i="1" s="1"/>
  <c r="G189" i="2" s="1"/>
  <c r="F192" i="1"/>
  <c r="F181" i="1"/>
  <c r="F193" i="1"/>
  <c r="F194" i="1"/>
  <c r="G194" i="1" s="1"/>
  <c r="F185" i="1"/>
  <c r="G185" i="1" s="1"/>
  <c r="G185" i="2" s="1"/>
  <c r="F191" i="1"/>
  <c r="G219" i="1"/>
  <c r="G219" i="2" s="1"/>
  <c r="G219" i="3" s="1"/>
  <c r="G219" i="4" s="1"/>
  <c r="G219" i="5" s="1"/>
  <c r="G219" i="7" s="1"/>
  <c r="G219" i="6" s="1"/>
  <c r="G219" i="8" s="1"/>
  <c r="G219" i="9" s="1"/>
  <c r="G219" i="10" s="1"/>
  <c r="G219" i="11" s="1"/>
  <c r="G219" i="12" s="1"/>
  <c r="G10" i="2"/>
  <c r="G214" i="1"/>
  <c r="G214" i="2" s="1"/>
  <c r="F230" i="1"/>
  <c r="F234" i="1"/>
  <c r="F235" i="1"/>
  <c r="G235" i="1" s="1"/>
  <c r="G235" i="2" s="1"/>
  <c r="F236" i="1"/>
  <c r="G236" i="1" s="1"/>
  <c r="F238" i="1"/>
  <c r="G238" i="1" s="1"/>
  <c r="F239" i="1"/>
  <c r="G239" i="1" s="1"/>
  <c r="F241" i="1"/>
  <c r="G241" i="1" s="1"/>
  <c r="F242" i="1"/>
  <c r="G242" i="1" s="1"/>
  <c r="G242" i="2" s="1"/>
  <c r="F231" i="1"/>
  <c r="G231" i="1" s="1"/>
  <c r="G231" i="2" s="1"/>
  <c r="F232" i="1"/>
  <c r="F59" i="1"/>
  <c r="F63" i="1"/>
  <c r="F67" i="1"/>
  <c r="F83" i="1"/>
  <c r="F84" i="1"/>
  <c r="G84" i="1" s="1"/>
  <c r="G84" i="2" s="1"/>
  <c r="G84" i="3" s="1"/>
  <c r="F85" i="1"/>
  <c r="G85" i="1" s="1"/>
  <c r="F87" i="1"/>
  <c r="F88" i="1"/>
  <c r="F89" i="1"/>
  <c r="G89" i="1" s="1"/>
  <c r="G89" i="2" s="1"/>
  <c r="F91" i="1"/>
  <c r="F92" i="1"/>
  <c r="G92" i="1" s="1"/>
  <c r="G92" i="2" s="1"/>
  <c r="G92" i="3" s="1"/>
  <c r="F94" i="1"/>
  <c r="G94" i="1" s="1"/>
  <c r="F95" i="1"/>
  <c r="G95" i="1" s="1"/>
  <c r="G95" i="2" s="1"/>
  <c r="F107" i="1"/>
  <c r="F111" i="1"/>
  <c r="F115" i="1"/>
  <c r="F156" i="1"/>
  <c r="F160" i="1"/>
  <c r="G160" i="1" s="1"/>
  <c r="F164" i="1"/>
  <c r="F182" i="1"/>
  <c r="F186" i="1"/>
  <c r="G186" i="1" s="1"/>
  <c r="G14" i="1"/>
  <c r="G14" i="2" s="1"/>
  <c r="G16" i="1"/>
  <c r="G16" i="2" s="1"/>
  <c r="G22" i="1"/>
  <c r="G22" i="2" s="1"/>
  <c r="G22" i="3" s="1"/>
  <c r="G22" i="4" s="1"/>
  <c r="G22" i="5" s="1"/>
  <c r="G22" i="7" s="1"/>
  <c r="G22" i="6" s="1"/>
  <c r="G22" i="8" s="1"/>
  <c r="G22" i="9" s="1"/>
  <c r="G22" i="10" s="1"/>
  <c r="G22" i="11" s="1"/>
  <c r="G22" i="12" s="1"/>
  <c r="G29" i="1"/>
  <c r="G29" i="2" s="1"/>
  <c r="G46" i="1"/>
  <c r="G47" i="1"/>
  <c r="G47" i="2" s="1"/>
  <c r="G48" i="1"/>
  <c r="G48" i="2" s="1"/>
  <c r="G48" i="3" s="1"/>
  <c r="G48" i="4" s="1"/>
  <c r="G48" i="5" s="1"/>
  <c r="G48" i="7" s="1"/>
  <c r="G48" i="6" s="1"/>
  <c r="G48" i="8" s="1"/>
  <c r="G48" i="9" s="1"/>
  <c r="G48" i="10" s="1"/>
  <c r="G48" i="11" s="1"/>
  <c r="G48" i="12" s="1"/>
  <c r="F52" i="1"/>
  <c r="G52" i="1" s="1"/>
  <c r="G52" i="2" s="1"/>
  <c r="G52" i="3" s="1"/>
  <c r="G55" i="1"/>
  <c r="G64" i="1"/>
  <c r="G64" i="2" s="1"/>
  <c r="G64" i="3" s="1"/>
  <c r="G64" i="4" s="1"/>
  <c r="G72" i="1"/>
  <c r="G72" i="2" s="1"/>
  <c r="G72" i="3" s="1"/>
  <c r="G72" i="4" s="1"/>
  <c r="G72" i="5" s="1"/>
  <c r="G72" i="7" s="1"/>
  <c r="G72" i="6" s="1"/>
  <c r="G72" i="8" s="1"/>
  <c r="G72" i="9" s="1"/>
  <c r="G72" i="10" s="1"/>
  <c r="G72" i="11" s="1"/>
  <c r="G72" i="12" s="1"/>
  <c r="G76" i="1"/>
  <c r="G76" i="2" s="1"/>
  <c r="G76" i="3" s="1"/>
  <c r="G76" i="4" s="1"/>
  <c r="G76" i="5" s="1"/>
  <c r="G76" i="7" s="1"/>
  <c r="G76" i="6" s="1"/>
  <c r="G76" i="8" s="1"/>
  <c r="G76" i="9" s="1"/>
  <c r="G79" i="1"/>
  <c r="G79" i="2" s="1"/>
  <c r="G79" i="3" s="1"/>
  <c r="G79" i="4" s="1"/>
  <c r="G79" i="5" s="1"/>
  <c r="G79" i="7" s="1"/>
  <c r="G79" i="6" s="1"/>
  <c r="G79" i="8" s="1"/>
  <c r="G79" i="9" s="1"/>
  <c r="G79" i="10" s="1"/>
  <c r="G79" i="11" s="1"/>
  <c r="G79" i="12" s="1"/>
  <c r="G88" i="1"/>
  <c r="G88" i="2" s="1"/>
  <c r="G88" i="3" s="1"/>
  <c r="G96" i="1"/>
  <c r="G96" i="2" s="1"/>
  <c r="G96" i="3" s="1"/>
  <c r="G96" i="4" s="1"/>
  <c r="G96" i="5" s="1"/>
  <c r="G96" i="7" s="1"/>
  <c r="G96" i="6" s="1"/>
  <c r="G96" i="8" s="1"/>
  <c r="G96" i="9" s="1"/>
  <c r="G96" i="10" s="1"/>
  <c r="G96" i="11" s="1"/>
  <c r="G96" i="12" s="1"/>
  <c r="G100" i="1"/>
  <c r="G100" i="2" s="1"/>
  <c r="G100" i="3" s="1"/>
  <c r="G111" i="1"/>
  <c r="G115" i="1"/>
  <c r="G115" i="2" s="1"/>
  <c r="G115" i="3" s="1"/>
  <c r="G118" i="1"/>
  <c r="G120" i="1"/>
  <c r="G120" i="2" s="1"/>
  <c r="G120" i="3" s="1"/>
  <c r="G120" i="4" s="1"/>
  <c r="G120" i="5" s="1"/>
  <c r="G120" i="7" s="1"/>
  <c r="G120" i="6" s="1"/>
  <c r="G120" i="8" s="1"/>
  <c r="G120" i="9" s="1"/>
  <c r="G120" i="10" s="1"/>
  <c r="G120" i="11" s="1"/>
  <c r="G120" i="12" s="1"/>
  <c r="G124" i="1"/>
  <c r="G124" i="2" s="1"/>
  <c r="G132" i="1"/>
  <c r="G132" i="2" s="1"/>
  <c r="G132" i="3" s="1"/>
  <c r="G133" i="1"/>
  <c r="G136" i="1"/>
  <c r="G139" i="1"/>
  <c r="G140" i="2"/>
  <c r="G140" i="3" s="1"/>
  <c r="G145" i="1"/>
  <c r="G145" i="2" s="1"/>
  <c r="G145" i="3" s="1"/>
  <c r="G145" i="4" s="1"/>
  <c r="G145" i="5" s="1"/>
  <c r="G145" i="7" s="1"/>
  <c r="G145" i="6" s="1"/>
  <c r="G145" i="8" s="1"/>
  <c r="G145" i="9" s="1"/>
  <c r="G145" i="10" s="1"/>
  <c r="G145" i="11" s="1"/>
  <c r="G145" i="12" s="1"/>
  <c r="F149" i="1"/>
  <c r="G149" i="1" s="1"/>
  <c r="G149" i="2" s="1"/>
  <c r="G149" i="3" s="1"/>
  <c r="G158" i="1"/>
  <c r="G164" i="1"/>
  <c r="G165" i="1"/>
  <c r="G165" i="2" s="1"/>
  <c r="G169" i="1"/>
  <c r="G169" i="2" s="1"/>
  <c r="G169" i="3" s="1"/>
  <c r="G169" i="4" s="1"/>
  <c r="G169" i="5" s="1"/>
  <c r="G169" i="7" s="1"/>
  <c r="G169" i="6" s="1"/>
  <c r="G169" i="8" s="1"/>
  <c r="G169" i="9" s="1"/>
  <c r="G169" i="10" s="1"/>
  <c r="G169" i="11" s="1"/>
  <c r="G169" i="12" s="1"/>
  <c r="F173" i="1"/>
  <c r="G173" i="1" s="1"/>
  <c r="G173" i="2" s="1"/>
  <c r="G176" i="1"/>
  <c r="G176" i="2" s="1"/>
  <c r="G181" i="1"/>
  <c r="G181" i="2" s="1"/>
  <c r="G184" i="1"/>
  <c r="G184" i="2" s="1"/>
  <c r="G191" i="1"/>
  <c r="G191" i="2" s="1"/>
  <c r="G191" i="3" s="1"/>
  <c r="G191" i="4" s="1"/>
  <c r="G191" i="5" s="1"/>
  <c r="G193" i="1"/>
  <c r="G193" i="2" s="1"/>
  <c r="G193" i="3" s="1"/>
  <c r="G193" i="4" s="1"/>
  <c r="G193" i="5" s="1"/>
  <c r="G193" i="7" s="1"/>
  <c r="G199" i="1"/>
  <c r="G199" i="2" s="1"/>
  <c r="G199" i="3" s="1"/>
  <c r="G199" i="4" s="1"/>
  <c r="G199" i="5" s="1"/>
  <c r="G199" i="7" s="1"/>
  <c r="G199" i="6" s="1"/>
  <c r="G199" i="8" s="1"/>
  <c r="G199" i="9" s="1"/>
  <c r="G199" i="10" s="1"/>
  <c r="G199" i="11" s="1"/>
  <c r="G199" i="12" s="1"/>
  <c r="G239" i="2"/>
  <c r="G239" i="3" s="1"/>
  <c r="G243" i="1"/>
  <c r="G243" i="2" s="1"/>
  <c r="G243" i="3" s="1"/>
  <c r="G243" i="4" s="1"/>
  <c r="G243" i="5" s="1"/>
  <c r="G243" i="7" s="1"/>
  <c r="G243" i="6" s="1"/>
  <c r="G243" i="8" s="1"/>
  <c r="G243" i="9" s="1"/>
  <c r="G243" i="10" s="1"/>
  <c r="G243" i="11" s="1"/>
  <c r="G243" i="12" s="1"/>
  <c r="F247" i="1"/>
  <c r="G247" i="1" s="1"/>
  <c r="G247" i="2" s="1"/>
  <c r="G247" i="3" s="1"/>
  <c r="F248" i="1"/>
  <c r="G248" i="1" s="1"/>
  <c r="G249" i="1"/>
  <c r="G249" i="2" s="1"/>
  <c r="G249" i="3" s="1"/>
  <c r="G249" i="4" s="1"/>
  <c r="G249" i="5" s="1"/>
  <c r="G249" i="7" s="1"/>
  <c r="G249" i="6" s="1"/>
  <c r="G249" i="8" s="1"/>
  <c r="G249" i="9" s="1"/>
  <c r="G249" i="10" s="1"/>
  <c r="G249" i="11" s="1"/>
  <c r="G249" i="12" s="1"/>
  <c r="G12" i="1"/>
  <c r="G12" i="2" s="1"/>
  <c r="G210" i="1"/>
  <c r="F15" i="5"/>
  <c r="G35" i="1"/>
  <c r="F25" i="4"/>
  <c r="F24" i="4" s="1"/>
  <c r="F75" i="3"/>
  <c r="F74" i="3" s="1"/>
  <c r="F114" i="2"/>
  <c r="G230" i="1"/>
  <c r="F138" i="1"/>
  <c r="G138" i="1" s="1"/>
  <c r="F151" i="2"/>
  <c r="F150" i="2" s="1"/>
  <c r="F99" i="4"/>
  <c r="F98" i="4" s="1"/>
  <c r="F126" i="6"/>
  <c r="F125" i="6" s="1"/>
  <c r="F174" i="6"/>
  <c r="F159" i="6"/>
  <c r="F122" i="2"/>
  <c r="F69" i="3"/>
  <c r="F51" i="3"/>
  <c r="F50" i="3" s="1"/>
  <c r="F51" i="4"/>
  <c r="F50" i="4" s="1"/>
  <c r="F246" i="6"/>
  <c r="F216" i="10"/>
  <c r="F246" i="2"/>
  <c r="F245" i="2" s="1"/>
  <c r="E179" i="4"/>
  <c r="E178" i="4" s="1"/>
  <c r="E179" i="5"/>
  <c r="E178" i="5" s="1"/>
  <c r="F99" i="7"/>
  <c r="F172" i="8"/>
  <c r="F36" i="10"/>
  <c r="F75" i="12"/>
  <c r="F62" i="12"/>
  <c r="F58" i="12" s="1"/>
  <c r="F57" i="12" s="1"/>
  <c r="F172" i="12"/>
  <c r="F159" i="12"/>
  <c r="F172" i="5"/>
  <c r="F171" i="5" s="1"/>
  <c r="F172" i="7"/>
  <c r="F222" i="6"/>
  <c r="F159" i="10"/>
  <c r="F51" i="7"/>
  <c r="F50" i="7" s="1"/>
  <c r="F213" i="6"/>
  <c r="F174" i="8"/>
  <c r="E205" i="8"/>
  <c r="E204" i="8" s="1"/>
  <c r="F32" i="11"/>
  <c r="F31" i="11" s="1"/>
  <c r="C15" i="13" s="1"/>
  <c r="F86" i="11"/>
  <c r="F99" i="11"/>
  <c r="F98" i="11" s="1"/>
  <c r="F151" i="12"/>
  <c r="F51" i="11"/>
  <c r="F50" i="11" s="1"/>
  <c r="F62" i="11"/>
  <c r="F123" i="11"/>
  <c r="F225" i="11"/>
  <c r="E7" i="12"/>
  <c r="E6" i="12"/>
  <c r="F32" i="12"/>
  <c r="F31" i="12" s="1"/>
  <c r="F86" i="12"/>
  <c r="F99" i="12"/>
  <c r="F117" i="12"/>
  <c r="E130" i="12"/>
  <c r="E129" i="12" s="1"/>
  <c r="F183" i="12"/>
  <c r="F151" i="11"/>
  <c r="F150" i="11" s="1"/>
  <c r="F25" i="12"/>
  <c r="F123" i="12"/>
  <c r="F126" i="12"/>
  <c r="F125" i="12" s="1"/>
  <c r="F86" i="10"/>
  <c r="F183" i="10"/>
  <c r="F126" i="11"/>
  <c r="F125" i="11" s="1"/>
  <c r="F110" i="11"/>
  <c r="F148" i="11"/>
  <c r="F147" i="11" s="1"/>
  <c r="F138" i="11"/>
  <c r="F28" i="12"/>
  <c r="F148" i="12"/>
  <c r="F147" i="12" s="1"/>
  <c r="F150" i="12"/>
  <c r="F24" i="12"/>
  <c r="F224" i="11"/>
  <c r="F27" i="12"/>
  <c r="F122" i="11"/>
  <c r="F74" i="12"/>
  <c r="F77" i="7"/>
  <c r="F27" i="11" l="1"/>
  <c r="F25" i="11"/>
  <c r="F24" i="11" s="1"/>
  <c r="F141" i="10"/>
  <c r="F138" i="10"/>
  <c r="F151" i="10"/>
  <c r="F150" i="10" s="1"/>
  <c r="F130" i="10"/>
  <c r="F129" i="10" s="1"/>
  <c r="G14" i="13" s="1"/>
  <c r="G76" i="10"/>
  <c r="G76" i="11" s="1"/>
  <c r="G76" i="12" s="1"/>
  <c r="F114" i="10"/>
  <c r="F222" i="10"/>
  <c r="F179" i="10"/>
  <c r="F178" i="10" s="1"/>
  <c r="F18" i="10"/>
  <c r="F117" i="10"/>
  <c r="F221" i="10"/>
  <c r="F225" i="10"/>
  <c r="F224" i="10" s="1"/>
  <c r="F123" i="10"/>
  <c r="F122" i="10" s="1"/>
  <c r="E155" i="10"/>
  <c r="E154" i="10" s="1"/>
  <c r="F166" i="10"/>
  <c r="F172" i="10"/>
  <c r="F171" i="10" s="1"/>
  <c r="E82" i="10"/>
  <c r="E81" i="10" s="1"/>
  <c r="F99" i="10"/>
  <c r="F98" i="10" s="1"/>
  <c r="F90" i="10"/>
  <c r="F51" i="10"/>
  <c r="F50" i="10" s="1"/>
  <c r="E179" i="10"/>
  <c r="E178" i="10" s="1"/>
  <c r="F43" i="9"/>
  <c r="F36" i="9"/>
  <c r="F62" i="9"/>
  <c r="F69" i="9"/>
  <c r="F90" i="9"/>
  <c r="F240" i="9"/>
  <c r="E7" i="9"/>
  <c r="E6" i="9" s="1"/>
  <c r="F18" i="9"/>
  <c r="F51" i="9"/>
  <c r="F75" i="9"/>
  <c r="F74" i="9" s="1"/>
  <c r="E82" i="9"/>
  <c r="E81" i="9" s="1"/>
  <c r="F141" i="9"/>
  <c r="F187" i="9"/>
  <c r="F216" i="9"/>
  <c r="F15" i="9"/>
  <c r="F27" i="9"/>
  <c r="F93" i="9"/>
  <c r="F222" i="9"/>
  <c r="F221" i="9" s="1"/>
  <c r="F50" i="9"/>
  <c r="F166" i="9"/>
  <c r="F148" i="9"/>
  <c r="F114" i="8"/>
  <c r="G162" i="8"/>
  <c r="G162" i="9" s="1"/>
  <c r="G162" i="10" s="1"/>
  <c r="G162" i="11" s="1"/>
  <c r="G162" i="12" s="1"/>
  <c r="F213" i="8"/>
  <c r="F171" i="8"/>
  <c r="F25" i="8"/>
  <c r="F24" i="8" s="1"/>
  <c r="F233" i="8"/>
  <c r="F18" i="8"/>
  <c r="F201" i="8"/>
  <c r="F200" i="8" s="1"/>
  <c r="F222" i="8"/>
  <c r="F117" i="8"/>
  <c r="F224" i="8"/>
  <c r="E106" i="8"/>
  <c r="E105" i="8" s="1"/>
  <c r="F126" i="8"/>
  <c r="F125" i="8" s="1"/>
  <c r="F51" i="8"/>
  <c r="F50" i="8" s="1"/>
  <c r="F69" i="8"/>
  <c r="F75" i="8"/>
  <c r="F74" i="8" s="1"/>
  <c r="F62" i="8"/>
  <c r="G193" i="6"/>
  <c r="G193" i="8" s="1"/>
  <c r="G193" i="9" s="1"/>
  <c r="G193" i="10" s="1"/>
  <c r="G193" i="11" s="1"/>
  <c r="G193" i="12" s="1"/>
  <c r="F148" i="6"/>
  <c r="E179" i="6"/>
  <c r="E178" i="6" s="1"/>
  <c r="F225" i="6"/>
  <c r="F224" i="6" s="1"/>
  <c r="F18" i="6"/>
  <c r="F187" i="6"/>
  <c r="F179" i="6" s="1"/>
  <c r="F178" i="6" s="1"/>
  <c r="I11" i="13" s="1"/>
  <c r="E179" i="8"/>
  <c r="E178" i="8" s="1"/>
  <c r="F166" i="8"/>
  <c r="F93" i="8"/>
  <c r="F99" i="8"/>
  <c r="F98" i="8" s="1"/>
  <c r="F90" i="8"/>
  <c r="F190" i="6"/>
  <c r="F221" i="6"/>
  <c r="F166" i="6"/>
  <c r="E155" i="6"/>
  <c r="E154" i="6" s="1"/>
  <c r="E106" i="6"/>
  <c r="E105" i="6" s="1"/>
  <c r="F93" i="6"/>
  <c r="F90" i="6"/>
  <c r="F99" i="6"/>
  <c r="F147" i="6"/>
  <c r="F138" i="6"/>
  <c r="F54" i="6"/>
  <c r="F53" i="6" s="1"/>
  <c r="F51" i="6"/>
  <c r="F50" i="6" s="1"/>
  <c r="F24" i="6"/>
  <c r="E7" i="6"/>
  <c r="E6" i="6" s="1"/>
  <c r="F75" i="7"/>
  <c r="F74" i="7" s="1"/>
  <c r="F148" i="7"/>
  <c r="F147" i="7" s="1"/>
  <c r="F233" i="7"/>
  <c r="E229" i="7"/>
  <c r="E228" i="7" s="1"/>
  <c r="E106" i="7"/>
  <c r="E105" i="7" s="1"/>
  <c r="F163" i="7"/>
  <c r="F225" i="7"/>
  <c r="G191" i="7"/>
  <c r="G191" i="6" s="1"/>
  <c r="G191" i="8" s="1"/>
  <c r="G191" i="9" s="1"/>
  <c r="G191" i="10" s="1"/>
  <c r="G191" i="11" s="1"/>
  <c r="G191" i="12" s="1"/>
  <c r="G42" i="7"/>
  <c r="G42" i="6" s="1"/>
  <c r="G42" i="8" s="1"/>
  <c r="G42" i="9" s="1"/>
  <c r="G42" i="10" s="1"/>
  <c r="G42" i="11" s="1"/>
  <c r="G42" i="12" s="1"/>
  <c r="F36" i="7"/>
  <c r="F43" i="7"/>
  <c r="F159" i="7"/>
  <c r="F183" i="7"/>
  <c r="E179" i="7"/>
  <c r="E178" i="7" s="1"/>
  <c r="F166" i="7"/>
  <c r="G64" i="5"/>
  <c r="G64" i="7" s="1"/>
  <c r="G64" i="6" s="1"/>
  <c r="G64" i="8" s="1"/>
  <c r="G64" i="9" s="1"/>
  <c r="G64" i="10" s="1"/>
  <c r="G64" i="11" s="1"/>
  <c r="G64" i="12" s="1"/>
  <c r="G68" i="5"/>
  <c r="G68" i="7" s="1"/>
  <c r="G68" i="6" s="1"/>
  <c r="G68" i="8" s="1"/>
  <c r="G68" i="9" s="1"/>
  <c r="G68" i="10" s="1"/>
  <c r="G68" i="11" s="1"/>
  <c r="G68" i="12" s="1"/>
  <c r="F93" i="5"/>
  <c r="F240" i="5"/>
  <c r="F237" i="5"/>
  <c r="F225" i="5"/>
  <c r="F51" i="5"/>
  <c r="F50" i="5" s="1"/>
  <c r="F114" i="5"/>
  <c r="F209" i="5"/>
  <c r="F93" i="7"/>
  <c r="F138" i="7"/>
  <c r="F141" i="5"/>
  <c r="F138" i="5"/>
  <c r="F148" i="5"/>
  <c r="F147" i="5" s="1"/>
  <c r="F134" i="5"/>
  <c r="F117" i="5"/>
  <c r="F75" i="5"/>
  <c r="F74" i="5" s="1"/>
  <c r="E205" i="5"/>
  <c r="E204" i="5" s="1"/>
  <c r="F90" i="5"/>
  <c r="F166" i="5"/>
  <c r="G45" i="5"/>
  <c r="G45" i="7" s="1"/>
  <c r="G45" i="6" s="1"/>
  <c r="G45" i="8" s="1"/>
  <c r="G45" i="9" s="1"/>
  <c r="G45" i="10" s="1"/>
  <c r="G45" i="11" s="1"/>
  <c r="G45" i="12" s="1"/>
  <c r="E32" i="5"/>
  <c r="E31" i="5" s="1"/>
  <c r="E130" i="4"/>
  <c r="E129" i="4" s="1"/>
  <c r="F198" i="4"/>
  <c r="F197" i="4" s="1"/>
  <c r="G239" i="4"/>
  <c r="G239" i="5" s="1"/>
  <c r="G239" i="7" s="1"/>
  <c r="G239" i="6" s="1"/>
  <c r="G239" i="8" s="1"/>
  <c r="G239" i="9" s="1"/>
  <c r="G239" i="10" s="1"/>
  <c r="G239" i="11" s="1"/>
  <c r="G239" i="12" s="1"/>
  <c r="G149" i="4"/>
  <c r="G149" i="5" s="1"/>
  <c r="G149" i="7" s="1"/>
  <c r="G149" i="6" s="1"/>
  <c r="G149" i="8" s="1"/>
  <c r="G149" i="9" s="1"/>
  <c r="G149" i="10" s="1"/>
  <c r="G149" i="11" s="1"/>
  <c r="G149" i="12" s="1"/>
  <c r="G140" i="4"/>
  <c r="G140" i="5" s="1"/>
  <c r="G140" i="7" s="1"/>
  <c r="G140" i="6" s="1"/>
  <c r="G132" i="4"/>
  <c r="G132" i="5" s="1"/>
  <c r="G132" i="7" s="1"/>
  <c r="G132" i="6" s="1"/>
  <c r="G132" i="8" s="1"/>
  <c r="G132" i="9" s="1"/>
  <c r="G132" i="10" s="1"/>
  <c r="G132" i="11" s="1"/>
  <c r="G132" i="12" s="1"/>
  <c r="G100" i="4"/>
  <c r="G100" i="5" s="1"/>
  <c r="G100" i="7" s="1"/>
  <c r="G100" i="6" s="1"/>
  <c r="G100" i="8" s="1"/>
  <c r="G100" i="9" s="1"/>
  <c r="G100" i="10" s="1"/>
  <c r="G100" i="11" s="1"/>
  <c r="G100" i="12" s="1"/>
  <c r="G88" i="4"/>
  <c r="G88" i="5" s="1"/>
  <c r="G88" i="7" s="1"/>
  <c r="G88" i="6" s="1"/>
  <c r="G88" i="8" s="1"/>
  <c r="G88" i="9" s="1"/>
  <c r="G88" i="10" s="1"/>
  <c r="G88" i="11" s="1"/>
  <c r="G88" i="12" s="1"/>
  <c r="G52" i="4"/>
  <c r="G52" i="5" s="1"/>
  <c r="G52" i="7" s="1"/>
  <c r="G52" i="6" s="1"/>
  <c r="G52" i="8" s="1"/>
  <c r="G52" i="9" s="1"/>
  <c r="G52" i="10" s="1"/>
  <c r="G52" i="11" s="1"/>
  <c r="G52" i="12" s="1"/>
  <c r="G92" i="4"/>
  <c r="G92" i="5" s="1"/>
  <c r="G92" i="7" s="1"/>
  <c r="G92" i="6" s="1"/>
  <c r="G92" i="8" s="1"/>
  <c r="G92" i="9" s="1"/>
  <c r="G92" i="10" s="1"/>
  <c r="G92" i="11" s="1"/>
  <c r="G92" i="12" s="1"/>
  <c r="G84" i="4"/>
  <c r="G84" i="5" s="1"/>
  <c r="G84" i="7" s="1"/>
  <c r="G84" i="6" s="1"/>
  <c r="G84" i="8" s="1"/>
  <c r="G84" i="9" s="1"/>
  <c r="G84" i="10" s="1"/>
  <c r="G84" i="11" s="1"/>
  <c r="G84" i="12" s="1"/>
  <c r="G208" i="4"/>
  <c r="G39" i="4"/>
  <c r="G39" i="5" s="1"/>
  <c r="G39" i="7" s="1"/>
  <c r="G39" i="6" s="1"/>
  <c r="G39" i="8" s="1"/>
  <c r="G39" i="9" s="1"/>
  <c r="G39" i="10" s="1"/>
  <c r="G39" i="11" s="1"/>
  <c r="G39" i="12" s="1"/>
  <c r="G143" i="4"/>
  <c r="G143" i="5" s="1"/>
  <c r="G143" i="7" s="1"/>
  <c r="G143" i="6" s="1"/>
  <c r="G143" i="8" s="1"/>
  <c r="G143" i="9" s="1"/>
  <c r="G143" i="10" s="1"/>
  <c r="G143" i="11" s="1"/>
  <c r="G143" i="12" s="1"/>
  <c r="E7" i="4"/>
  <c r="E6" i="4" s="1"/>
  <c r="F43" i="4"/>
  <c r="E58" i="4"/>
  <c r="E57" i="4" s="1"/>
  <c r="F62" i="4"/>
  <c r="F69" i="4"/>
  <c r="F58" i="4" s="1"/>
  <c r="F57" i="4" s="1"/>
  <c r="D8" i="13" s="1"/>
  <c r="F117" i="4"/>
  <c r="F159" i="4"/>
  <c r="F183" i="4"/>
  <c r="F190" i="4"/>
  <c r="E229" i="4"/>
  <c r="E228" i="4" s="1"/>
  <c r="F15" i="4"/>
  <c r="F93" i="4"/>
  <c r="E205" i="4"/>
  <c r="E204" i="4" s="1"/>
  <c r="F209" i="4"/>
  <c r="F237" i="4"/>
  <c r="F148" i="4"/>
  <c r="F147" i="4" s="1"/>
  <c r="F187" i="4"/>
  <c r="F240" i="4"/>
  <c r="F77" i="4"/>
  <c r="F75" i="4"/>
  <c r="F74" i="4" s="1"/>
  <c r="F172" i="4"/>
  <c r="F171" i="4" s="1"/>
  <c r="F141" i="4"/>
  <c r="F114" i="4"/>
  <c r="F11" i="4"/>
  <c r="G165" i="3"/>
  <c r="G165" i="4" s="1"/>
  <c r="G165" i="5" s="1"/>
  <c r="G165" i="7" s="1"/>
  <c r="G165" i="6" s="1"/>
  <c r="G165" i="8" s="1"/>
  <c r="G165" i="9" s="1"/>
  <c r="G165" i="10" s="1"/>
  <c r="G165" i="11" s="1"/>
  <c r="G165" i="12" s="1"/>
  <c r="G14" i="3"/>
  <c r="G14" i="4" s="1"/>
  <c r="G14" i="5" s="1"/>
  <c r="G14" i="7" s="1"/>
  <c r="G14" i="6" s="1"/>
  <c r="G14" i="8" s="1"/>
  <c r="G14" i="9" s="1"/>
  <c r="G14" i="10" s="1"/>
  <c r="G14" i="11" s="1"/>
  <c r="G14" i="12" s="1"/>
  <c r="G242" i="3"/>
  <c r="G242" i="4" s="1"/>
  <c r="G242" i="5" s="1"/>
  <c r="G242" i="7" s="1"/>
  <c r="G242" i="6" s="1"/>
  <c r="G242" i="8" s="1"/>
  <c r="G242" i="9" s="1"/>
  <c r="G242" i="10" s="1"/>
  <c r="G242" i="11" s="1"/>
  <c r="G242" i="12" s="1"/>
  <c r="G214" i="3"/>
  <c r="G214" i="4" s="1"/>
  <c r="G214" i="5" s="1"/>
  <c r="G214" i="7" s="1"/>
  <c r="G214" i="6" s="1"/>
  <c r="G214" i="8" s="1"/>
  <c r="G214" i="9" s="1"/>
  <c r="G214" i="10" s="1"/>
  <c r="G214" i="11" s="1"/>
  <c r="G214" i="12" s="1"/>
  <c r="G185" i="3"/>
  <c r="G185" i="4" s="1"/>
  <c r="G185" i="5" s="1"/>
  <c r="G185" i="7" s="1"/>
  <c r="G185" i="6" s="1"/>
  <c r="G185" i="8" s="1"/>
  <c r="G185" i="9" s="1"/>
  <c r="G185" i="10" s="1"/>
  <c r="G185" i="11" s="1"/>
  <c r="G185" i="12" s="1"/>
  <c r="G218" i="3"/>
  <c r="G218" i="4" s="1"/>
  <c r="G218" i="5" s="1"/>
  <c r="G218" i="7" s="1"/>
  <c r="G218" i="6" s="1"/>
  <c r="G218" i="8" s="1"/>
  <c r="G218" i="9" s="1"/>
  <c r="G218" i="10" s="1"/>
  <c r="G218" i="11" s="1"/>
  <c r="G218" i="12" s="1"/>
  <c r="G207" i="3"/>
  <c r="G207" i="4" s="1"/>
  <c r="G207" i="5" s="1"/>
  <c r="G207" i="7" s="1"/>
  <c r="G207" i="6" s="1"/>
  <c r="G207" i="8" s="1"/>
  <c r="G207" i="9" s="1"/>
  <c r="G207" i="10" s="1"/>
  <c r="G207" i="11" s="1"/>
  <c r="G207" i="12" s="1"/>
  <c r="G157" i="3"/>
  <c r="G157" i="4" s="1"/>
  <c r="G157" i="5" s="1"/>
  <c r="G157" i="7" s="1"/>
  <c r="G157" i="6" s="1"/>
  <c r="G157" i="8" s="1"/>
  <c r="G157" i="9" s="1"/>
  <c r="G157" i="10" s="1"/>
  <c r="G157" i="11" s="1"/>
  <c r="G157" i="12" s="1"/>
  <c r="F159" i="3"/>
  <c r="F148" i="3"/>
  <c r="F147" i="3" s="1"/>
  <c r="F86" i="3"/>
  <c r="G12" i="3"/>
  <c r="G12" i="4" s="1"/>
  <c r="G12" i="5" s="1"/>
  <c r="G12" i="7" s="1"/>
  <c r="G12" i="6" s="1"/>
  <c r="G12" i="8" s="1"/>
  <c r="G12" i="9" s="1"/>
  <c r="G12" i="10" s="1"/>
  <c r="G12" i="11" s="1"/>
  <c r="G12" i="12" s="1"/>
  <c r="G181" i="3"/>
  <c r="G181" i="4" s="1"/>
  <c r="G181" i="5" s="1"/>
  <c r="G181" i="7" s="1"/>
  <c r="G181" i="6" s="1"/>
  <c r="G181" i="8" s="1"/>
  <c r="G181" i="9" s="1"/>
  <c r="G181" i="10" s="1"/>
  <c r="G181" i="11" s="1"/>
  <c r="G181" i="12" s="1"/>
  <c r="G173" i="3"/>
  <c r="G173" i="4" s="1"/>
  <c r="G173" i="5" s="1"/>
  <c r="G173" i="7" s="1"/>
  <c r="G173" i="6" s="1"/>
  <c r="G173" i="8" s="1"/>
  <c r="G173" i="9" s="1"/>
  <c r="G173" i="10" s="1"/>
  <c r="G173" i="11" s="1"/>
  <c r="G173" i="12" s="1"/>
  <c r="G47" i="3"/>
  <c r="G47" i="4" s="1"/>
  <c r="G47" i="5" s="1"/>
  <c r="G47" i="7" s="1"/>
  <c r="G47" i="6" s="1"/>
  <c r="G47" i="8" s="1"/>
  <c r="G47" i="9" s="1"/>
  <c r="G47" i="10" s="1"/>
  <c r="G47" i="11" s="1"/>
  <c r="G47" i="12" s="1"/>
  <c r="G89" i="3"/>
  <c r="G89" i="4" s="1"/>
  <c r="G89" i="5" s="1"/>
  <c r="G89" i="7" s="1"/>
  <c r="G89" i="6" s="1"/>
  <c r="G89" i="8" s="1"/>
  <c r="G89" i="9" s="1"/>
  <c r="G89" i="10" s="1"/>
  <c r="G89" i="11" s="1"/>
  <c r="G89" i="12" s="1"/>
  <c r="G231" i="3"/>
  <c r="G231" i="4" s="1"/>
  <c r="G231" i="5" s="1"/>
  <c r="G235" i="3"/>
  <c r="G215" i="3"/>
  <c r="G215" i="4" s="1"/>
  <c r="G215" i="5" s="1"/>
  <c r="G215" i="7" s="1"/>
  <c r="G215" i="6" s="1"/>
  <c r="G215" i="8" s="1"/>
  <c r="G215" i="9" s="1"/>
  <c r="G215" i="10" s="1"/>
  <c r="G215" i="11" s="1"/>
  <c r="G215" i="12" s="1"/>
  <c r="G189" i="3"/>
  <c r="G189" i="4" s="1"/>
  <c r="G189" i="5" s="1"/>
  <c r="G189" i="7" s="1"/>
  <c r="G189" i="6" s="1"/>
  <c r="G189" i="8" s="1"/>
  <c r="G189" i="9" s="1"/>
  <c r="G189" i="10" s="1"/>
  <c r="G189" i="11" s="1"/>
  <c r="G189" i="12" s="1"/>
  <c r="G38" i="3"/>
  <c r="G38" i="4" s="1"/>
  <c r="G38" i="5" s="1"/>
  <c r="G38" i="7" s="1"/>
  <c r="G38" i="6" s="1"/>
  <c r="G33" i="3"/>
  <c r="G33" i="4" s="1"/>
  <c r="G33" i="5" s="1"/>
  <c r="G33" i="7" s="1"/>
  <c r="G33" i="6" s="1"/>
  <c r="G33" i="8" s="1"/>
  <c r="G33" i="9" s="1"/>
  <c r="G33" i="10" s="1"/>
  <c r="G33" i="11" s="1"/>
  <c r="G33" i="12" s="1"/>
  <c r="G108" i="3"/>
  <c r="G108" i="4" s="1"/>
  <c r="G108" i="5" s="1"/>
  <c r="G108" i="7" s="1"/>
  <c r="G108" i="6" s="1"/>
  <c r="G108" i="8" s="1"/>
  <c r="G108" i="9" s="1"/>
  <c r="G108" i="10" s="1"/>
  <c r="G108" i="11" s="1"/>
  <c r="G108" i="12" s="1"/>
  <c r="G17" i="3"/>
  <c r="G17" i="4" s="1"/>
  <c r="G17" i="5" s="1"/>
  <c r="G17" i="7" s="1"/>
  <c r="G17" i="6" s="1"/>
  <c r="G17" i="8" s="1"/>
  <c r="G17" i="9" s="1"/>
  <c r="G17" i="10" s="1"/>
  <c r="G17" i="11" s="1"/>
  <c r="G17" i="12" s="1"/>
  <c r="F43" i="3"/>
  <c r="F99" i="3"/>
  <c r="F98" i="3" s="1"/>
  <c r="F134" i="3"/>
  <c r="F216" i="3"/>
  <c r="G216" i="3" s="1"/>
  <c r="E229" i="3"/>
  <c r="E228" i="3" s="1"/>
  <c r="F90" i="3"/>
  <c r="G176" i="3"/>
  <c r="F166" i="3"/>
  <c r="G124" i="3"/>
  <c r="G124" i="4" s="1"/>
  <c r="G124" i="5" s="1"/>
  <c r="G124" i="7" s="1"/>
  <c r="G124" i="6" s="1"/>
  <c r="G124" i="8" s="1"/>
  <c r="G124" i="9" s="1"/>
  <c r="G124" i="10" s="1"/>
  <c r="G124" i="11" s="1"/>
  <c r="G124" i="12" s="1"/>
  <c r="G127" i="3"/>
  <c r="G127" i="4" s="1"/>
  <c r="G127" i="5" s="1"/>
  <c r="G127" i="7" s="1"/>
  <c r="G127" i="6" s="1"/>
  <c r="G127" i="8" s="1"/>
  <c r="G127" i="9" s="1"/>
  <c r="G127" i="10" s="1"/>
  <c r="G127" i="11" s="1"/>
  <c r="G127" i="12" s="1"/>
  <c r="F122" i="3"/>
  <c r="F117" i="3"/>
  <c r="F114" i="3"/>
  <c r="F125" i="3"/>
  <c r="F141" i="3"/>
  <c r="F224" i="3"/>
  <c r="G35" i="2"/>
  <c r="G210" i="2"/>
  <c r="G210" i="3" s="1"/>
  <c r="G210" i="4" s="1"/>
  <c r="G210" i="5" s="1"/>
  <c r="G210" i="7" s="1"/>
  <c r="G210" i="6" s="1"/>
  <c r="G210" i="8" s="1"/>
  <c r="G210" i="9" s="1"/>
  <c r="G210" i="10" s="1"/>
  <c r="G210" i="11" s="1"/>
  <c r="G210" i="12" s="1"/>
  <c r="G158" i="2"/>
  <c r="G158" i="3" s="1"/>
  <c r="G158" i="4" s="1"/>
  <c r="G158" i="5" s="1"/>
  <c r="G158" i="7" s="1"/>
  <c r="G158" i="6" s="1"/>
  <c r="G158" i="8" s="1"/>
  <c r="G158" i="9" s="1"/>
  <c r="G158" i="10" s="1"/>
  <c r="G158" i="11" s="1"/>
  <c r="G158" i="12" s="1"/>
  <c r="G133" i="2"/>
  <c r="G133" i="3" s="1"/>
  <c r="G133" i="4" s="1"/>
  <c r="G133" i="5" s="1"/>
  <c r="G133" i="7" s="1"/>
  <c r="G133" i="6" s="1"/>
  <c r="G133" i="8" s="1"/>
  <c r="G133" i="9" s="1"/>
  <c r="G133" i="10" s="1"/>
  <c r="G133" i="11" s="1"/>
  <c r="G133" i="12" s="1"/>
  <c r="G46" i="2"/>
  <c r="G46" i="3" s="1"/>
  <c r="G46" i="4" s="1"/>
  <c r="G46" i="5" s="1"/>
  <c r="G46" i="7" s="1"/>
  <c r="G46" i="6" s="1"/>
  <c r="G46" i="8" s="1"/>
  <c r="G46" i="9" s="1"/>
  <c r="G46" i="10" s="1"/>
  <c r="G46" i="11" s="1"/>
  <c r="G46" i="12" s="1"/>
  <c r="G160" i="2"/>
  <c r="G160" i="3" s="1"/>
  <c r="G160" i="4" s="1"/>
  <c r="G160" i="5" s="1"/>
  <c r="G160" i="7" s="1"/>
  <c r="G160" i="6" s="1"/>
  <c r="G160" i="8" s="1"/>
  <c r="G160" i="9" s="1"/>
  <c r="G160" i="10" s="1"/>
  <c r="G160" i="11" s="1"/>
  <c r="G160" i="12" s="1"/>
  <c r="G85" i="2"/>
  <c r="G85" i="3" s="1"/>
  <c r="G85" i="4" s="1"/>
  <c r="G85" i="5" s="1"/>
  <c r="G85" i="7" s="1"/>
  <c r="G85" i="6" s="1"/>
  <c r="G85" i="8" s="1"/>
  <c r="G85" i="9" s="1"/>
  <c r="G85" i="10" s="1"/>
  <c r="G85" i="11" s="1"/>
  <c r="G85" i="12" s="1"/>
  <c r="G236" i="2"/>
  <c r="G236" i="3" s="1"/>
  <c r="G236" i="4" s="1"/>
  <c r="G236" i="5" s="1"/>
  <c r="G236" i="7" s="1"/>
  <c r="G236" i="6" s="1"/>
  <c r="G236" i="8" s="1"/>
  <c r="G236" i="9" s="1"/>
  <c r="G236" i="10" s="1"/>
  <c r="G236" i="11" s="1"/>
  <c r="G236" i="12" s="1"/>
  <c r="G112" i="2"/>
  <c r="G112" i="3" s="1"/>
  <c r="G112" i="4" s="1"/>
  <c r="G112" i="5" s="1"/>
  <c r="G112" i="7" s="1"/>
  <c r="G112" i="6" s="1"/>
  <c r="G112" i="8" s="1"/>
  <c r="G112" i="9" s="1"/>
  <c r="G112" i="10" s="1"/>
  <c r="G112" i="11" s="1"/>
  <c r="G112" i="12" s="1"/>
  <c r="G65" i="2"/>
  <c r="G65" i="3" s="1"/>
  <c r="G65" i="4" s="1"/>
  <c r="G65" i="5" s="1"/>
  <c r="G65" i="7" s="1"/>
  <c r="G65" i="6" s="1"/>
  <c r="G65" i="8" s="1"/>
  <c r="G65" i="9" s="1"/>
  <c r="G65" i="10" s="1"/>
  <c r="G65" i="11" s="1"/>
  <c r="G65" i="12" s="1"/>
  <c r="G137" i="2"/>
  <c r="G137" i="3" s="1"/>
  <c r="G137" i="4" s="1"/>
  <c r="G137" i="5" s="1"/>
  <c r="G137" i="7" s="1"/>
  <c r="G137" i="6" s="1"/>
  <c r="G137" i="8" s="1"/>
  <c r="G137" i="9" s="1"/>
  <c r="G137" i="10" s="1"/>
  <c r="G137" i="11" s="1"/>
  <c r="G137" i="12" s="1"/>
  <c r="G26" i="2"/>
  <c r="G202" i="2"/>
  <c r="G202" i="3" s="1"/>
  <c r="G202" i="4" s="1"/>
  <c r="G202" i="5" s="1"/>
  <c r="G202" i="7" s="1"/>
  <c r="G202" i="6" s="1"/>
  <c r="G202" i="8" s="1"/>
  <c r="G202" i="9" s="1"/>
  <c r="G202" i="10" s="1"/>
  <c r="G202" i="11" s="1"/>
  <c r="G202" i="12" s="1"/>
  <c r="F110" i="2"/>
  <c r="F159" i="2"/>
  <c r="E7" i="2"/>
  <c r="E6" i="2" s="1"/>
  <c r="F40" i="2"/>
  <c r="F11" i="2"/>
  <c r="F187" i="2"/>
  <c r="E179" i="3"/>
  <c r="E178" i="3" s="1"/>
  <c r="F197" i="3"/>
  <c r="G26" i="3"/>
  <c r="G26" i="4" s="1"/>
  <c r="G26" i="5" s="1"/>
  <c r="G26" i="7" s="1"/>
  <c r="G26" i="6" s="1"/>
  <c r="G26" i="8" s="1"/>
  <c r="G26" i="9" s="1"/>
  <c r="G26" i="10" s="1"/>
  <c r="G26" i="11" s="1"/>
  <c r="G26" i="12" s="1"/>
  <c r="E7" i="3"/>
  <c r="E6" i="3" s="1"/>
  <c r="F148" i="2"/>
  <c r="F147" i="2" s="1"/>
  <c r="G131" i="2"/>
  <c r="G131" i="3" s="1"/>
  <c r="G131" i="4" s="1"/>
  <c r="G131" i="5" s="1"/>
  <c r="G131" i="7" s="1"/>
  <c r="G131" i="6" s="1"/>
  <c r="G131" i="8" s="1"/>
  <c r="G131" i="9" s="1"/>
  <c r="G131" i="10" s="1"/>
  <c r="G131" i="11" s="1"/>
  <c r="G131" i="12" s="1"/>
  <c r="E155" i="2"/>
  <c r="E154" i="2" s="1"/>
  <c r="G167" i="2"/>
  <c r="G167" i="3" s="1"/>
  <c r="G167" i="4" s="1"/>
  <c r="G167" i="5" s="1"/>
  <c r="G167" i="7" s="1"/>
  <c r="G167" i="6" s="1"/>
  <c r="G167" i="8" s="1"/>
  <c r="G167" i="9" s="1"/>
  <c r="G167" i="10" s="1"/>
  <c r="G167" i="11" s="1"/>
  <c r="G167" i="12" s="1"/>
  <c r="G94" i="2"/>
  <c r="G94" i="3" s="1"/>
  <c r="G94" i="4" s="1"/>
  <c r="G94" i="5" s="1"/>
  <c r="G94" i="7" s="1"/>
  <c r="G94" i="6" s="1"/>
  <c r="G94" i="8" s="1"/>
  <c r="G94" i="9" s="1"/>
  <c r="G94" i="10" s="1"/>
  <c r="G94" i="11" s="1"/>
  <c r="G94" i="12" s="1"/>
  <c r="F99" i="2"/>
  <c r="F98" i="2" s="1"/>
  <c r="E82" i="2"/>
  <c r="E81" i="2" s="1"/>
  <c r="F213" i="2"/>
  <c r="F225" i="2"/>
  <c r="F224" i="2" s="1"/>
  <c r="G211" i="2"/>
  <c r="G211" i="3" s="1"/>
  <c r="G211" i="4" s="1"/>
  <c r="G211" i="5" s="1"/>
  <c r="G211" i="7" s="1"/>
  <c r="G211" i="6" s="1"/>
  <c r="G211" i="8" s="1"/>
  <c r="G211" i="9" s="1"/>
  <c r="G211" i="10" s="1"/>
  <c r="G211" i="11" s="1"/>
  <c r="G211" i="12" s="1"/>
  <c r="G20" i="2"/>
  <c r="G20" i="3" s="1"/>
  <c r="G20" i="4" s="1"/>
  <c r="G20" i="5" s="1"/>
  <c r="G20" i="7" s="1"/>
  <c r="G20" i="6" s="1"/>
  <c r="G20" i="8" s="1"/>
  <c r="G20" i="9" s="1"/>
  <c r="G20" i="10" s="1"/>
  <c r="G20" i="11" s="1"/>
  <c r="G20" i="12" s="1"/>
  <c r="F18" i="2"/>
  <c r="F15" i="2"/>
  <c r="F25" i="2"/>
  <c r="F24" i="2" s="1"/>
  <c r="F117" i="2"/>
  <c r="F106" i="2" s="1"/>
  <c r="F105" i="2" s="1"/>
  <c r="F6" i="13" s="1"/>
  <c r="G55" i="2"/>
  <c r="G55" i="3" s="1"/>
  <c r="G55" i="4" s="1"/>
  <c r="G55" i="5" s="1"/>
  <c r="G55" i="7" s="1"/>
  <c r="G55" i="6" s="1"/>
  <c r="G55" i="8" s="1"/>
  <c r="G55" i="9" s="1"/>
  <c r="G55" i="10" s="1"/>
  <c r="G55" i="11" s="1"/>
  <c r="G55" i="12" s="1"/>
  <c r="F51" i="2"/>
  <c r="F50" i="2" s="1"/>
  <c r="G186" i="2"/>
  <c r="G186" i="3" s="1"/>
  <c r="G186" i="4" s="1"/>
  <c r="G186" i="5" s="1"/>
  <c r="G186" i="7" s="1"/>
  <c r="G186" i="6" s="1"/>
  <c r="G186" i="8" s="1"/>
  <c r="G186" i="9" s="1"/>
  <c r="G186" i="10" s="1"/>
  <c r="G186" i="11" s="1"/>
  <c r="G186" i="12" s="1"/>
  <c r="G241" i="2"/>
  <c r="G241" i="3" s="1"/>
  <c r="G241" i="4" s="1"/>
  <c r="G241" i="5" s="1"/>
  <c r="G241" i="7" s="1"/>
  <c r="G241" i="6" s="1"/>
  <c r="G241" i="8" s="1"/>
  <c r="G241" i="9" s="1"/>
  <c r="G241" i="10" s="1"/>
  <c r="G241" i="11" s="1"/>
  <c r="G241" i="12" s="1"/>
  <c r="G230" i="2"/>
  <c r="G230" i="3" s="1"/>
  <c r="G230" i="4" s="1"/>
  <c r="G230" i="5" s="1"/>
  <c r="G230" i="7" s="1"/>
  <c r="G230" i="6" s="1"/>
  <c r="G230" i="8" s="1"/>
  <c r="G230" i="9" s="1"/>
  <c r="G230" i="10" s="1"/>
  <c r="G230" i="11" s="1"/>
  <c r="G230" i="12" s="1"/>
  <c r="E32" i="1"/>
  <c r="E31" i="1" s="1"/>
  <c r="F25" i="1"/>
  <c r="F24" i="1" s="1"/>
  <c r="G24" i="1" s="1"/>
  <c r="F201" i="1"/>
  <c r="G201" i="1" s="1"/>
  <c r="G168" i="1"/>
  <c r="G168" i="2" s="1"/>
  <c r="G168" i="3" s="1"/>
  <c r="G168" i="4" s="1"/>
  <c r="G168" i="5" s="1"/>
  <c r="G168" i="7" s="1"/>
  <c r="G168" i="6" s="1"/>
  <c r="G168" i="8" s="1"/>
  <c r="G168" i="9" s="1"/>
  <c r="G168" i="10" s="1"/>
  <c r="G168" i="11" s="1"/>
  <c r="G168" i="12" s="1"/>
  <c r="F11" i="1"/>
  <c r="G11" i="1" s="1"/>
  <c r="G11" i="2" s="1"/>
  <c r="F69" i="1"/>
  <c r="G69" i="1" s="1"/>
  <c r="G70" i="2"/>
  <c r="G70" i="3" s="1"/>
  <c r="G70" i="4" s="1"/>
  <c r="G70" i="5" s="1"/>
  <c r="G70" i="7" s="1"/>
  <c r="G70" i="6" s="1"/>
  <c r="G70" i="8" s="1"/>
  <c r="G70" i="9" s="1"/>
  <c r="G70" i="10" s="1"/>
  <c r="G70" i="11" s="1"/>
  <c r="G70" i="12" s="1"/>
  <c r="G135" i="2"/>
  <c r="G135" i="3" s="1"/>
  <c r="G135" i="4" s="1"/>
  <c r="G135" i="5" s="1"/>
  <c r="G135" i="7" s="1"/>
  <c r="G135" i="6" s="1"/>
  <c r="G135" i="8" s="1"/>
  <c r="G135" i="9" s="1"/>
  <c r="G135" i="10" s="1"/>
  <c r="G135" i="11" s="1"/>
  <c r="G135" i="12" s="1"/>
  <c r="G10" i="3"/>
  <c r="G10" i="4" s="1"/>
  <c r="G10" i="5" s="1"/>
  <c r="G10" i="7" s="1"/>
  <c r="G10" i="6" s="1"/>
  <c r="G10" i="8" s="1"/>
  <c r="G10" i="9" s="1"/>
  <c r="G10" i="10" s="1"/>
  <c r="G10" i="11" s="1"/>
  <c r="G10" i="12" s="1"/>
  <c r="G136" i="2"/>
  <c r="G136" i="3" s="1"/>
  <c r="G136" i="4" s="1"/>
  <c r="G136" i="5" s="1"/>
  <c r="G136" i="7" s="1"/>
  <c r="G136" i="6" s="1"/>
  <c r="G136" i="8" s="1"/>
  <c r="G136" i="9" s="1"/>
  <c r="G136" i="10" s="1"/>
  <c r="G136" i="11" s="1"/>
  <c r="G136" i="12" s="1"/>
  <c r="G8" i="1"/>
  <c r="G8" i="2" s="1"/>
  <c r="G8" i="3" s="1"/>
  <c r="G8" i="4" s="1"/>
  <c r="G8" i="5" s="1"/>
  <c r="G8" i="7" s="1"/>
  <c r="G8" i="6" s="1"/>
  <c r="G8" i="8" s="1"/>
  <c r="G8" i="9" s="1"/>
  <c r="G8" i="10" s="1"/>
  <c r="G8" i="11" s="1"/>
  <c r="G8" i="12" s="1"/>
  <c r="G71" i="1"/>
  <c r="G71" i="2" s="1"/>
  <c r="G71" i="3" s="1"/>
  <c r="G71" i="4" s="1"/>
  <c r="G71" i="5" s="1"/>
  <c r="G71" i="7" s="1"/>
  <c r="G71" i="6" s="1"/>
  <c r="G71" i="8" s="1"/>
  <c r="G71" i="9" s="1"/>
  <c r="G71" i="10" s="1"/>
  <c r="G71" i="11" s="1"/>
  <c r="G71" i="12" s="1"/>
  <c r="F159" i="1"/>
  <c r="G159" i="1" s="1"/>
  <c r="G159" i="2" s="1"/>
  <c r="G159" i="3" s="1"/>
  <c r="G159" i="4" s="1"/>
  <c r="G217" i="1"/>
  <c r="F225" i="1"/>
  <c r="G225" i="1" s="1"/>
  <c r="G225" i="2" s="1"/>
  <c r="G225" i="3" s="1"/>
  <c r="G182" i="1"/>
  <c r="G182" i="2" s="1"/>
  <c r="G182" i="3" s="1"/>
  <c r="G182" i="4" s="1"/>
  <c r="G182" i="5" s="1"/>
  <c r="G182" i="7" s="1"/>
  <c r="G182" i="6" s="1"/>
  <c r="G182" i="8" s="1"/>
  <c r="G182" i="9" s="1"/>
  <c r="G182" i="10" s="1"/>
  <c r="G182" i="11" s="1"/>
  <c r="G182" i="12" s="1"/>
  <c r="F75" i="1"/>
  <c r="F74" i="1" s="1"/>
  <c r="G74" i="1" s="1"/>
  <c r="F163" i="1"/>
  <c r="G163" i="1" s="1"/>
  <c r="F114" i="1"/>
  <c r="G114" i="1" s="1"/>
  <c r="G114" i="2" s="1"/>
  <c r="G114" i="3" s="1"/>
  <c r="F117" i="1"/>
  <c r="G117" i="1" s="1"/>
  <c r="G117" i="2" s="1"/>
  <c r="F197" i="1"/>
  <c r="G197" i="1" s="1"/>
  <c r="G198" i="1"/>
  <c r="F200" i="1"/>
  <c r="G200" i="1" s="1"/>
  <c r="G119" i="1"/>
  <c r="G119" i="2" s="1"/>
  <c r="G119" i="3" s="1"/>
  <c r="G119" i="4" s="1"/>
  <c r="G119" i="5" s="1"/>
  <c r="G119" i="7" s="1"/>
  <c r="G119" i="6" s="1"/>
  <c r="G119" i="8" s="1"/>
  <c r="G119" i="9" s="1"/>
  <c r="G119" i="10" s="1"/>
  <c r="G119" i="11" s="1"/>
  <c r="G119" i="12" s="1"/>
  <c r="G226" i="2"/>
  <c r="G226" i="3" s="1"/>
  <c r="G226" i="4" s="1"/>
  <c r="G226" i="5" s="1"/>
  <c r="G226" i="7" s="1"/>
  <c r="G226" i="6" s="1"/>
  <c r="G226" i="8" s="1"/>
  <c r="G226" i="9" s="1"/>
  <c r="G226" i="10" s="1"/>
  <c r="G226" i="11" s="1"/>
  <c r="G226" i="12" s="1"/>
  <c r="F224" i="1"/>
  <c r="G224" i="1" s="1"/>
  <c r="G224" i="2" s="1"/>
  <c r="F209" i="1"/>
  <c r="G209" i="1" s="1"/>
  <c r="E82" i="1"/>
  <c r="E81" i="1" s="1"/>
  <c r="F43" i="1"/>
  <c r="G43" i="1" s="1"/>
  <c r="G44" i="1"/>
  <c r="G44" i="2" s="1"/>
  <c r="G44" i="3" s="1"/>
  <c r="G44" i="4" s="1"/>
  <c r="G44" i="5" s="1"/>
  <c r="G44" i="7" s="1"/>
  <c r="G44" i="6" s="1"/>
  <c r="G44" i="8" s="1"/>
  <c r="G44" i="9" s="1"/>
  <c r="G44" i="10" s="1"/>
  <c r="G44" i="11" s="1"/>
  <c r="G44" i="12" s="1"/>
  <c r="F40" i="1"/>
  <c r="G40" i="1" s="1"/>
  <c r="G40" i="2" s="1"/>
  <c r="G40" i="3" s="1"/>
  <c r="G41" i="1"/>
  <c r="G41" i="2" s="1"/>
  <c r="G41" i="3" s="1"/>
  <c r="G41" i="4" s="1"/>
  <c r="G41" i="5" s="1"/>
  <c r="G41" i="7" s="1"/>
  <c r="G41" i="6" s="1"/>
  <c r="G41" i="8" s="1"/>
  <c r="G41" i="9" s="1"/>
  <c r="G41" i="10" s="1"/>
  <c r="G41" i="11" s="1"/>
  <c r="G41" i="12" s="1"/>
  <c r="F51" i="1"/>
  <c r="G51" i="1" s="1"/>
  <c r="G51" i="2" s="1"/>
  <c r="G51" i="3" s="1"/>
  <c r="G51" i="4" s="1"/>
  <c r="G51" i="5" s="1"/>
  <c r="G51" i="7" s="1"/>
  <c r="F151" i="1"/>
  <c r="G151" i="1" s="1"/>
  <c r="G151" i="2" s="1"/>
  <c r="E130" i="1"/>
  <c r="E129" i="1" s="1"/>
  <c r="F148" i="1"/>
  <c r="E229" i="1"/>
  <c r="E228" i="1" s="1"/>
  <c r="G25" i="1"/>
  <c r="G13" i="1"/>
  <c r="G13" i="2" s="1"/>
  <c r="G13" i="3" s="1"/>
  <c r="G13" i="4" s="1"/>
  <c r="G13" i="5" s="1"/>
  <c r="G13" i="7" s="1"/>
  <c r="G13" i="6" s="1"/>
  <c r="G13" i="8" s="1"/>
  <c r="G13" i="9" s="1"/>
  <c r="G13" i="10" s="1"/>
  <c r="G13" i="11" s="1"/>
  <c r="G13" i="12" s="1"/>
  <c r="G257" i="2"/>
  <c r="G257" i="3" s="1"/>
  <c r="G257" i="4" s="1"/>
  <c r="G257" i="5" s="1"/>
  <c r="G257" i="7" s="1"/>
  <c r="G257" i="6" s="1"/>
  <c r="G257" i="8" s="1"/>
  <c r="G257" i="9" s="1"/>
  <c r="G257" i="10" s="1"/>
  <c r="G257" i="11" s="1"/>
  <c r="G257" i="12" s="1"/>
  <c r="G107" i="1"/>
  <c r="G107" i="2" s="1"/>
  <c r="G107" i="3" s="1"/>
  <c r="G107" i="4" s="1"/>
  <c r="G107" i="5" s="1"/>
  <c r="G107" i="7" s="1"/>
  <c r="G107" i="6" s="1"/>
  <c r="G107" i="8" s="1"/>
  <c r="G107" i="9" s="1"/>
  <c r="G107" i="10" s="1"/>
  <c r="G107" i="11" s="1"/>
  <c r="G107" i="12" s="1"/>
  <c r="F90" i="1"/>
  <c r="G90" i="1" s="1"/>
  <c r="G91" i="1"/>
  <c r="G91" i="2" s="1"/>
  <c r="G91" i="3" s="1"/>
  <c r="G91" i="4" s="1"/>
  <c r="G91" i="5" s="1"/>
  <c r="G91" i="7" s="1"/>
  <c r="G91" i="6" s="1"/>
  <c r="G91" i="8" s="1"/>
  <c r="G91" i="9" s="1"/>
  <c r="G91" i="10" s="1"/>
  <c r="G91" i="11" s="1"/>
  <c r="G91" i="12" s="1"/>
  <c r="G180" i="2"/>
  <c r="G180" i="3" s="1"/>
  <c r="G180" i="4" s="1"/>
  <c r="G180" i="5" s="1"/>
  <c r="G180" i="7" s="1"/>
  <c r="G180" i="6" s="1"/>
  <c r="G180" i="8" s="1"/>
  <c r="G180" i="9" s="1"/>
  <c r="G180" i="10" s="1"/>
  <c r="G180" i="11" s="1"/>
  <c r="G180" i="12" s="1"/>
  <c r="F197" i="2"/>
  <c r="G197" i="2" s="1"/>
  <c r="G197" i="3" s="1"/>
  <c r="G197" i="4" s="1"/>
  <c r="F229" i="7"/>
  <c r="F228" i="7" s="1"/>
  <c r="K10" i="13" s="1"/>
  <c r="F62" i="6"/>
  <c r="F77" i="6"/>
  <c r="F75" i="6"/>
  <c r="F74" i="6" s="1"/>
  <c r="F15" i="8"/>
  <c r="F110" i="9"/>
  <c r="F123" i="9"/>
  <c r="F122" i="9" s="1"/>
  <c r="F130" i="9"/>
  <c r="F129" i="9" s="1"/>
  <c r="G13" i="13" s="1"/>
  <c r="G231" i="7"/>
  <c r="G231" i="6" s="1"/>
  <c r="G231" i="8" s="1"/>
  <c r="G231" i="9" s="1"/>
  <c r="G231" i="10" s="1"/>
  <c r="G231" i="11" s="1"/>
  <c r="G231" i="12" s="1"/>
  <c r="F174" i="3"/>
  <c r="G140" i="8"/>
  <c r="G140" i="9" s="1"/>
  <c r="G140" i="10" s="1"/>
  <c r="G140" i="11" s="1"/>
  <c r="G140" i="12" s="1"/>
  <c r="G111" i="2"/>
  <c r="G111" i="3" s="1"/>
  <c r="G111" i="4" s="1"/>
  <c r="G111" i="5" s="1"/>
  <c r="G111" i="7" s="1"/>
  <c r="G111" i="6" s="1"/>
  <c r="G111" i="8" s="1"/>
  <c r="G111" i="9" s="1"/>
  <c r="G111" i="10" s="1"/>
  <c r="G111" i="11" s="1"/>
  <c r="G111" i="12" s="1"/>
  <c r="G206" i="1"/>
  <c r="G206" i="2" s="1"/>
  <c r="G206" i="3" s="1"/>
  <c r="G206" i="4" s="1"/>
  <c r="G206" i="5" s="1"/>
  <c r="G206" i="7" s="1"/>
  <c r="G206" i="6" s="1"/>
  <c r="G206" i="8" s="1"/>
  <c r="G206" i="9" s="1"/>
  <c r="G206" i="10" s="1"/>
  <c r="G206" i="11" s="1"/>
  <c r="G206" i="12" s="1"/>
  <c r="G156" i="1"/>
  <c r="G156" i="2" s="1"/>
  <c r="G156" i="3" s="1"/>
  <c r="G156" i="4" s="1"/>
  <c r="G156" i="5" s="1"/>
  <c r="G156" i="7" s="1"/>
  <c r="G156" i="6" s="1"/>
  <c r="G156" i="8" s="1"/>
  <c r="G156" i="9" s="1"/>
  <c r="G156" i="10" s="1"/>
  <c r="G156" i="11" s="1"/>
  <c r="G156" i="12" s="1"/>
  <c r="F172" i="1"/>
  <c r="F201" i="2"/>
  <c r="F148" i="8"/>
  <c r="F147" i="8" s="1"/>
  <c r="F54" i="9"/>
  <c r="F53" i="9" s="1"/>
  <c r="F126" i="9"/>
  <c r="F125" i="9" s="1"/>
  <c r="F151" i="9"/>
  <c r="F150" i="9" s="1"/>
  <c r="F53" i="2"/>
  <c r="G59" i="1"/>
  <c r="G59" i="2" s="1"/>
  <c r="G59" i="3" s="1"/>
  <c r="G59" i="4" s="1"/>
  <c r="G59" i="5" s="1"/>
  <c r="G59" i="7" s="1"/>
  <c r="G59" i="6" s="1"/>
  <c r="G59" i="8" s="1"/>
  <c r="G59" i="9" s="1"/>
  <c r="G59" i="10" s="1"/>
  <c r="G59" i="11" s="1"/>
  <c r="G59" i="12" s="1"/>
  <c r="F187" i="1"/>
  <c r="G187" i="1" s="1"/>
  <c r="G187" i="2" s="1"/>
  <c r="G187" i="3" s="1"/>
  <c r="G187" i="4" s="1"/>
  <c r="G188" i="1"/>
  <c r="G188" i="2" s="1"/>
  <c r="G188" i="3" s="1"/>
  <c r="G188" i="4" s="1"/>
  <c r="G188" i="5" s="1"/>
  <c r="G188" i="7" s="1"/>
  <c r="G188" i="6" s="1"/>
  <c r="G188" i="8" s="1"/>
  <c r="G188" i="9" s="1"/>
  <c r="G188" i="10" s="1"/>
  <c r="G188" i="11" s="1"/>
  <c r="G188" i="12" s="1"/>
  <c r="G38" i="8"/>
  <c r="G38" i="9" s="1"/>
  <c r="G38" i="10" s="1"/>
  <c r="G38" i="11" s="1"/>
  <c r="G38" i="12" s="1"/>
  <c r="F126" i="4"/>
  <c r="F125" i="4" s="1"/>
  <c r="F174" i="4"/>
  <c r="F166" i="4"/>
  <c r="F155" i="4" s="1"/>
  <c r="F154" i="4" s="1"/>
  <c r="G176" i="4"/>
  <c r="G176" i="5" s="1"/>
  <c r="G176" i="7" s="1"/>
  <c r="G176" i="6" s="1"/>
  <c r="G176" i="8" s="1"/>
  <c r="G176" i="9" s="1"/>
  <c r="G176" i="10" s="1"/>
  <c r="G176" i="11" s="1"/>
  <c r="G176" i="12" s="1"/>
  <c r="F179" i="4"/>
  <c r="F178" i="4" s="1"/>
  <c r="I8" i="13" s="1"/>
  <c r="F36" i="5"/>
  <c r="F54" i="5"/>
  <c r="F53" i="5" s="1"/>
  <c r="F197" i="6"/>
  <c r="F77" i="8"/>
  <c r="F25" i="9"/>
  <c r="F24" i="9" s="1"/>
  <c r="G118" i="2"/>
  <c r="G118" i="3" s="1"/>
  <c r="G118" i="4" s="1"/>
  <c r="G118" i="5" s="1"/>
  <c r="G118" i="7" s="1"/>
  <c r="G118" i="6" s="1"/>
  <c r="G118" i="8" s="1"/>
  <c r="G118" i="9" s="1"/>
  <c r="G118" i="10" s="1"/>
  <c r="G118" i="11" s="1"/>
  <c r="G118" i="12" s="1"/>
  <c r="F66" i="1"/>
  <c r="G66" i="1" s="1"/>
  <c r="G66" i="2" s="1"/>
  <c r="G67" i="1"/>
  <c r="G67" i="2" s="1"/>
  <c r="G67" i="3" s="1"/>
  <c r="G67" i="4" s="1"/>
  <c r="G67" i="5" s="1"/>
  <c r="G67" i="7" s="1"/>
  <c r="G67" i="6" s="1"/>
  <c r="G67" i="8" s="1"/>
  <c r="G67" i="9" s="1"/>
  <c r="G67" i="10" s="1"/>
  <c r="G67" i="11" s="1"/>
  <c r="G67" i="12" s="1"/>
  <c r="G232" i="1"/>
  <c r="G232" i="2" s="1"/>
  <c r="G232" i="3" s="1"/>
  <c r="G232" i="4" s="1"/>
  <c r="G232" i="5" s="1"/>
  <c r="G232" i="7" s="1"/>
  <c r="G232" i="6" s="1"/>
  <c r="G232" i="8" s="1"/>
  <c r="G232" i="9" s="1"/>
  <c r="G232" i="10" s="1"/>
  <c r="G232" i="11" s="1"/>
  <c r="G232" i="12" s="1"/>
  <c r="F233" i="1"/>
  <c r="G233" i="1" s="1"/>
  <c r="F246" i="1"/>
  <c r="G234" i="1"/>
  <c r="G234" i="2" s="1"/>
  <c r="G234" i="3" s="1"/>
  <c r="G234" i="4" s="1"/>
  <c r="G234" i="5" s="1"/>
  <c r="G234" i="7" s="1"/>
  <c r="G234" i="6" s="1"/>
  <c r="G234" i="8" s="1"/>
  <c r="G234" i="9" s="1"/>
  <c r="G234" i="10" s="1"/>
  <c r="G234" i="11" s="1"/>
  <c r="G234" i="12" s="1"/>
  <c r="G37" i="1"/>
  <c r="G37" i="2" s="1"/>
  <c r="G37" i="3" s="1"/>
  <c r="G37" i="4" s="1"/>
  <c r="G37" i="5" s="1"/>
  <c r="G37" i="7" s="1"/>
  <c r="G37" i="6" s="1"/>
  <c r="G37" i="8" s="1"/>
  <c r="G37" i="9" s="1"/>
  <c r="G37" i="10" s="1"/>
  <c r="G37" i="11" s="1"/>
  <c r="G37" i="12" s="1"/>
  <c r="F36" i="1"/>
  <c r="G36" i="1" s="1"/>
  <c r="G36" i="2" s="1"/>
  <c r="F101" i="2"/>
  <c r="G113" i="2"/>
  <c r="G113" i="3" s="1"/>
  <c r="G113" i="4" s="1"/>
  <c r="G113" i="5" s="1"/>
  <c r="G113" i="7" s="1"/>
  <c r="G113" i="6" s="1"/>
  <c r="G113" i="8" s="1"/>
  <c r="G113" i="9" s="1"/>
  <c r="G113" i="10" s="1"/>
  <c r="G113" i="11" s="1"/>
  <c r="G113" i="12" s="1"/>
  <c r="F138" i="2"/>
  <c r="G138" i="2" s="1"/>
  <c r="G139" i="2"/>
  <c r="G139" i="3" s="1"/>
  <c r="G139" i="4" s="1"/>
  <c r="G139" i="5" s="1"/>
  <c r="G139" i="7" s="1"/>
  <c r="G139" i="6" s="1"/>
  <c r="G139" i="8" s="1"/>
  <c r="G139" i="9" s="1"/>
  <c r="G139" i="10" s="1"/>
  <c r="G139" i="11" s="1"/>
  <c r="G139" i="12" s="1"/>
  <c r="F15" i="3"/>
  <c r="F25" i="3"/>
  <c r="F24" i="3" s="1"/>
  <c r="F163" i="3"/>
  <c r="F172" i="3"/>
  <c r="F171" i="3" s="1"/>
  <c r="F40" i="4"/>
  <c r="F54" i="4"/>
  <c r="F53" i="4" s="1"/>
  <c r="F110" i="5"/>
  <c r="F102" i="7"/>
  <c r="F101" i="7" s="1"/>
  <c r="F114" i="7"/>
  <c r="F122" i="7"/>
  <c r="F110" i="6"/>
  <c r="F102" i="11"/>
  <c r="G247" i="4"/>
  <c r="G247" i="5" s="1"/>
  <c r="G247" i="7" s="1"/>
  <c r="G247" i="6" s="1"/>
  <c r="G247" i="8" s="1"/>
  <c r="G247" i="9" s="1"/>
  <c r="G247" i="10" s="1"/>
  <c r="G247" i="11" s="1"/>
  <c r="G247" i="12" s="1"/>
  <c r="G235" i="4"/>
  <c r="G235" i="5" s="1"/>
  <c r="G235" i="7" s="1"/>
  <c r="G235" i="6" s="1"/>
  <c r="G235" i="8" s="1"/>
  <c r="G235" i="9" s="1"/>
  <c r="G235" i="10" s="1"/>
  <c r="G235" i="11" s="1"/>
  <c r="G235" i="12" s="1"/>
  <c r="G161" i="2"/>
  <c r="G161" i="3" s="1"/>
  <c r="G161" i="4" s="1"/>
  <c r="G161" i="5" s="1"/>
  <c r="G161" i="7" s="1"/>
  <c r="G161" i="6" s="1"/>
  <c r="G161" i="8" s="1"/>
  <c r="G161" i="9" s="1"/>
  <c r="G161" i="10" s="1"/>
  <c r="G161" i="11" s="1"/>
  <c r="G161" i="12" s="1"/>
  <c r="G115" i="4"/>
  <c r="G115" i="5" s="1"/>
  <c r="G115" i="7" s="1"/>
  <c r="G115" i="6" s="1"/>
  <c r="G115" i="8" s="1"/>
  <c r="G115" i="9" s="1"/>
  <c r="G115" i="10" s="1"/>
  <c r="G115" i="11" s="1"/>
  <c r="G115" i="12" s="1"/>
  <c r="G61" i="2"/>
  <c r="G61" i="3" s="1"/>
  <c r="G61" i="4" s="1"/>
  <c r="G61" i="5" s="1"/>
  <c r="G61" i="7" s="1"/>
  <c r="G61" i="6" s="1"/>
  <c r="G61" i="8" s="1"/>
  <c r="G61" i="9" s="1"/>
  <c r="G61" i="10" s="1"/>
  <c r="G61" i="11" s="1"/>
  <c r="G61" i="12" s="1"/>
  <c r="G34" i="2"/>
  <c r="G34" i="3" s="1"/>
  <c r="G34" i="4" s="1"/>
  <c r="G34" i="5" s="1"/>
  <c r="G34" i="7" s="1"/>
  <c r="G34" i="6" s="1"/>
  <c r="G34" i="8" s="1"/>
  <c r="G34" i="9" s="1"/>
  <c r="G34" i="10" s="1"/>
  <c r="G34" i="11" s="1"/>
  <c r="G34" i="12" s="1"/>
  <c r="F110" i="1"/>
  <c r="G110" i="1" s="1"/>
  <c r="G110" i="2" s="1"/>
  <c r="F99" i="1"/>
  <c r="G83" i="1"/>
  <c r="G83" i="2" s="1"/>
  <c r="G83" i="3" s="1"/>
  <c r="G83" i="4" s="1"/>
  <c r="G83" i="5" s="1"/>
  <c r="G83" i="7" s="1"/>
  <c r="G83" i="6" s="1"/>
  <c r="G83" i="8" s="1"/>
  <c r="G83" i="9" s="1"/>
  <c r="G83" i="10" s="1"/>
  <c r="G83" i="11" s="1"/>
  <c r="G83" i="12" s="1"/>
  <c r="G212" i="1"/>
  <c r="G212" i="2" s="1"/>
  <c r="G212" i="3" s="1"/>
  <c r="G212" i="4" s="1"/>
  <c r="G212" i="5" s="1"/>
  <c r="G212" i="7" s="1"/>
  <c r="G212" i="6" s="1"/>
  <c r="G212" i="8" s="1"/>
  <c r="G212" i="9" s="1"/>
  <c r="G212" i="10" s="1"/>
  <c r="G212" i="11" s="1"/>
  <c r="G212" i="12" s="1"/>
  <c r="G21" i="3"/>
  <c r="G21" i="4" s="1"/>
  <c r="G21" i="5" s="1"/>
  <c r="G21" i="7" s="1"/>
  <c r="G21" i="6" s="1"/>
  <c r="G21" i="8" s="1"/>
  <c r="G21" i="9" s="1"/>
  <c r="G21" i="10" s="1"/>
  <c r="G21" i="11" s="1"/>
  <c r="G21" i="12" s="1"/>
  <c r="G9" i="1"/>
  <c r="G9" i="2" s="1"/>
  <c r="G9" i="3" s="1"/>
  <c r="G9" i="4" s="1"/>
  <c r="G9" i="5" s="1"/>
  <c r="G9" i="7" s="1"/>
  <c r="G9" i="6" s="1"/>
  <c r="G9" i="8" s="1"/>
  <c r="G9" i="9" s="1"/>
  <c r="G9" i="10" s="1"/>
  <c r="G9" i="11" s="1"/>
  <c r="G9" i="12" s="1"/>
  <c r="F28" i="1"/>
  <c r="G60" i="1"/>
  <c r="G60" i="2" s="1"/>
  <c r="G60" i="3" s="1"/>
  <c r="G60" i="4" s="1"/>
  <c r="G60" i="5" s="1"/>
  <c r="G60" i="7" s="1"/>
  <c r="G60" i="6" s="1"/>
  <c r="G60" i="8" s="1"/>
  <c r="G60" i="9" s="1"/>
  <c r="G60" i="10" s="1"/>
  <c r="G60" i="11" s="1"/>
  <c r="G60" i="12" s="1"/>
  <c r="F78" i="1"/>
  <c r="F54" i="3"/>
  <c r="F53" i="3" s="1"/>
  <c r="F101" i="4"/>
  <c r="F225" i="4"/>
  <c r="F224" i="4" s="1"/>
  <c r="F86" i="5"/>
  <c r="F82" i="5" s="1"/>
  <c r="F81" i="5" s="1"/>
  <c r="E9" i="13" s="1"/>
  <c r="F151" i="6"/>
  <c r="F150" i="6" s="1"/>
  <c r="F190" i="1"/>
  <c r="G190" i="1" s="1"/>
  <c r="G192" i="1"/>
  <c r="G192" i="2" s="1"/>
  <c r="G192" i="3" s="1"/>
  <c r="G192" i="4" s="1"/>
  <c r="G192" i="5" s="1"/>
  <c r="G192" i="7" s="1"/>
  <c r="G192" i="6" s="1"/>
  <c r="G192" i="8" s="1"/>
  <c r="G192" i="9" s="1"/>
  <c r="G192" i="10" s="1"/>
  <c r="G192" i="11" s="1"/>
  <c r="G192" i="12" s="1"/>
  <c r="G208" i="5"/>
  <c r="G208" i="7" s="1"/>
  <c r="G208" i="6" s="1"/>
  <c r="G208" i="8" s="1"/>
  <c r="G208" i="9" s="1"/>
  <c r="G208" i="10" s="1"/>
  <c r="G208" i="11" s="1"/>
  <c r="G208" i="12" s="1"/>
  <c r="F126" i="1"/>
  <c r="F18" i="1"/>
  <c r="G18" i="1" s="1"/>
  <c r="G18" i="2" s="1"/>
  <c r="G19" i="1"/>
  <c r="G19" i="2" s="1"/>
  <c r="G19" i="3" s="1"/>
  <c r="G19" i="4" s="1"/>
  <c r="G19" i="5" s="1"/>
  <c r="G19" i="7" s="1"/>
  <c r="G19" i="6" s="1"/>
  <c r="G19" i="8" s="1"/>
  <c r="G19" i="9" s="1"/>
  <c r="G19" i="10" s="1"/>
  <c r="G19" i="11" s="1"/>
  <c r="G19" i="12" s="1"/>
  <c r="F28" i="2"/>
  <c r="F27" i="2" s="1"/>
  <c r="F126" i="2"/>
  <c r="F125" i="2" s="1"/>
  <c r="F141" i="2"/>
  <c r="G142" i="2"/>
  <c r="G142" i="3" s="1"/>
  <c r="G142" i="4" s="1"/>
  <c r="G142" i="5" s="1"/>
  <c r="G142" i="7" s="1"/>
  <c r="G142" i="6" s="1"/>
  <c r="G142" i="8" s="1"/>
  <c r="G142" i="9" s="1"/>
  <c r="G142" i="10" s="1"/>
  <c r="G142" i="11" s="1"/>
  <c r="G142" i="12" s="1"/>
  <c r="G238" i="2"/>
  <c r="G238" i="3" s="1"/>
  <c r="G238" i="4" s="1"/>
  <c r="G238" i="5" s="1"/>
  <c r="G238" i="7" s="1"/>
  <c r="G238" i="6" s="1"/>
  <c r="G238" i="8" s="1"/>
  <c r="G238" i="9" s="1"/>
  <c r="G238" i="10" s="1"/>
  <c r="G238" i="11" s="1"/>
  <c r="G238" i="12" s="1"/>
  <c r="F66" i="3"/>
  <c r="F174" i="5"/>
  <c r="F159" i="5"/>
  <c r="F233" i="5"/>
  <c r="F229" i="5" s="1"/>
  <c r="F228" i="5" s="1"/>
  <c r="K9" i="13" s="1"/>
  <c r="F53" i="7"/>
  <c r="F151" i="7"/>
  <c r="F150" i="7" s="1"/>
  <c r="F54" i="8"/>
  <c r="F53" i="8" s="1"/>
  <c r="E130" i="8"/>
  <c r="E129" i="8" s="1"/>
  <c r="F134" i="8"/>
  <c r="E155" i="8"/>
  <c r="E154" i="8" s="1"/>
  <c r="F197" i="8"/>
  <c r="F78" i="11"/>
  <c r="F77" i="11" s="1"/>
  <c r="E229" i="11"/>
  <c r="E228" i="11" s="1"/>
  <c r="F163" i="12"/>
  <c r="F155" i="12" s="1"/>
  <c r="F154" i="12" s="1"/>
  <c r="H16" i="13" s="1"/>
  <c r="E179" i="12"/>
  <c r="E178" i="12" s="1"/>
  <c r="G35" i="3"/>
  <c r="G35" i="4" s="1"/>
  <c r="G35" i="5" s="1"/>
  <c r="G35" i="7" s="1"/>
  <c r="G35" i="6" s="1"/>
  <c r="G35" i="8" s="1"/>
  <c r="G35" i="9" s="1"/>
  <c r="G35" i="10" s="1"/>
  <c r="G35" i="11" s="1"/>
  <c r="G35" i="12" s="1"/>
  <c r="G248" i="2"/>
  <c r="G248" i="3" s="1"/>
  <c r="G248" i="4" s="1"/>
  <c r="G248" i="5" s="1"/>
  <c r="G248" i="7" s="1"/>
  <c r="G248" i="6" s="1"/>
  <c r="G248" i="8" s="1"/>
  <c r="G248" i="9" s="1"/>
  <c r="G248" i="10" s="1"/>
  <c r="G248" i="11" s="1"/>
  <c r="G248" i="12" s="1"/>
  <c r="G163" i="2"/>
  <c r="G109" i="1"/>
  <c r="G109" i="2" s="1"/>
  <c r="G109" i="3" s="1"/>
  <c r="G109" i="4" s="1"/>
  <c r="G109" i="5" s="1"/>
  <c r="G109" i="7" s="1"/>
  <c r="G109" i="6" s="1"/>
  <c r="G109" i="8" s="1"/>
  <c r="G109" i="9" s="1"/>
  <c r="G109" i="10" s="1"/>
  <c r="G109" i="11" s="1"/>
  <c r="G109" i="12" s="1"/>
  <c r="G95" i="3"/>
  <c r="G95" i="4" s="1"/>
  <c r="G95" i="5" s="1"/>
  <c r="G95" i="7" s="1"/>
  <c r="G95" i="6" s="1"/>
  <c r="G95" i="8" s="1"/>
  <c r="G95" i="9" s="1"/>
  <c r="G95" i="10" s="1"/>
  <c r="G95" i="11" s="1"/>
  <c r="G95" i="12" s="1"/>
  <c r="G29" i="3"/>
  <c r="G29" i="4" s="1"/>
  <c r="G29" i="5" s="1"/>
  <c r="G29" i="7" s="1"/>
  <c r="G29" i="6" s="1"/>
  <c r="G29" i="8" s="1"/>
  <c r="G29" i="9" s="1"/>
  <c r="G29" i="10" s="1"/>
  <c r="G29" i="11" s="1"/>
  <c r="G29" i="12" s="1"/>
  <c r="G16" i="3"/>
  <c r="G16" i="4" s="1"/>
  <c r="G16" i="5" s="1"/>
  <c r="G16" i="7" s="1"/>
  <c r="G16" i="6" s="1"/>
  <c r="G16" i="8" s="1"/>
  <c r="G16" i="9" s="1"/>
  <c r="G16" i="10" s="1"/>
  <c r="G16" i="11" s="1"/>
  <c r="G16" i="12" s="1"/>
  <c r="F86" i="1"/>
  <c r="G86" i="1" s="1"/>
  <c r="F240" i="1"/>
  <c r="G240" i="1" s="1"/>
  <c r="G217" i="2"/>
  <c r="G217" i="3" s="1"/>
  <c r="G217" i="4" s="1"/>
  <c r="G217" i="5" s="1"/>
  <c r="G217" i="7" s="1"/>
  <c r="G217" i="6" s="1"/>
  <c r="G217" i="8" s="1"/>
  <c r="G217" i="9" s="1"/>
  <c r="G217" i="10" s="1"/>
  <c r="G217" i="11" s="1"/>
  <c r="G217" i="12" s="1"/>
  <c r="G194" i="2"/>
  <c r="G194" i="3" s="1"/>
  <c r="G194" i="4" s="1"/>
  <c r="G194" i="5" s="1"/>
  <c r="G194" i="7" s="1"/>
  <c r="G194" i="6" s="1"/>
  <c r="G194" i="8" s="1"/>
  <c r="G194" i="9" s="1"/>
  <c r="G194" i="10" s="1"/>
  <c r="G194" i="11" s="1"/>
  <c r="G194" i="12" s="1"/>
  <c r="E205" i="1"/>
  <c r="E204" i="1" s="1"/>
  <c r="G103" i="4"/>
  <c r="G103" i="5" s="1"/>
  <c r="G103" i="7" s="1"/>
  <c r="G103" i="6" s="1"/>
  <c r="G103" i="8" s="1"/>
  <c r="G103" i="9" s="1"/>
  <c r="G103" i="10" s="1"/>
  <c r="G103" i="11" s="1"/>
  <c r="G103" i="12" s="1"/>
  <c r="G250" i="2"/>
  <c r="G250" i="3" s="1"/>
  <c r="G250" i="4" s="1"/>
  <c r="G250" i="5" s="1"/>
  <c r="G250" i="7" s="1"/>
  <c r="G250" i="6" s="1"/>
  <c r="G250" i="8" s="1"/>
  <c r="G250" i="9" s="1"/>
  <c r="G250" i="10" s="1"/>
  <c r="G250" i="11" s="1"/>
  <c r="G250" i="12" s="1"/>
  <c r="F86" i="2"/>
  <c r="F27" i="4"/>
  <c r="E82" i="4"/>
  <c r="E81" i="4" s="1"/>
  <c r="F11" i="5"/>
  <c r="F7" i="5" s="1"/>
  <c r="F6" i="5" s="1"/>
  <c r="B9" i="13" s="1"/>
  <c r="F25" i="5"/>
  <c r="F24" i="5" s="1"/>
  <c r="F99" i="5"/>
  <c r="F98" i="5" s="1"/>
  <c r="E205" i="7"/>
  <c r="E204" i="7" s="1"/>
  <c r="F66" i="8"/>
  <c r="F58" i="8" s="1"/>
  <c r="E155" i="9"/>
  <c r="E154" i="9" s="1"/>
  <c r="F159" i="9"/>
  <c r="E179" i="9"/>
  <c r="E178" i="9" s="1"/>
  <c r="F222" i="1"/>
  <c r="E106" i="1"/>
  <c r="E105" i="1" s="1"/>
  <c r="F141" i="1"/>
  <c r="G141" i="1" s="1"/>
  <c r="E179" i="2"/>
  <c r="E178" i="2" s="1"/>
  <c r="F69" i="2"/>
  <c r="F90" i="2"/>
  <c r="F183" i="2"/>
  <c r="F190" i="2"/>
  <c r="F240" i="2"/>
  <c r="F36" i="3"/>
  <c r="F62" i="3"/>
  <c r="F58" i="3" s="1"/>
  <c r="F57" i="3" s="1"/>
  <c r="D7" i="13" s="1"/>
  <c r="E82" i="3"/>
  <c r="E81" i="3" s="1"/>
  <c r="F101" i="3"/>
  <c r="F138" i="4"/>
  <c r="F27" i="5"/>
  <c r="E106" i="5"/>
  <c r="E105" i="5" s="1"/>
  <c r="F62" i="7"/>
  <c r="F69" i="7"/>
  <c r="E82" i="7"/>
  <c r="E81" i="7" s="1"/>
  <c r="F90" i="7"/>
  <c r="F246" i="7"/>
  <c r="F245" i="7" s="1"/>
  <c r="F15" i="6"/>
  <c r="F7" i="6" s="1"/>
  <c r="F6" i="6" s="1"/>
  <c r="B11" i="13" s="1"/>
  <c r="F36" i="6"/>
  <c r="F32" i="6" s="1"/>
  <c r="F31" i="6" s="1"/>
  <c r="C11" i="13" s="1"/>
  <c r="E58" i="6"/>
  <c r="E57" i="6" s="1"/>
  <c r="F69" i="6"/>
  <c r="E205" i="6"/>
  <c r="E204" i="6" s="1"/>
  <c r="F240" i="6"/>
  <c r="E32" i="8"/>
  <c r="E31" i="8" s="1"/>
  <c r="F36" i="8"/>
  <c r="F102" i="8"/>
  <c r="F101" i="8" s="1"/>
  <c r="F237" i="8"/>
  <c r="F86" i="9"/>
  <c r="F82" i="9" s="1"/>
  <c r="F81" i="9" s="1"/>
  <c r="E13" i="13" s="1"/>
  <c r="F75" i="11"/>
  <c r="F74" i="11" s="1"/>
  <c r="F198" i="12"/>
  <c r="F197" i="12" s="1"/>
  <c r="G184" i="3"/>
  <c r="G184" i="4" s="1"/>
  <c r="G184" i="5" s="1"/>
  <c r="G184" i="7" s="1"/>
  <c r="G184" i="6" s="1"/>
  <c r="G184" i="8" s="1"/>
  <c r="G184" i="9" s="1"/>
  <c r="G184" i="10" s="1"/>
  <c r="G184" i="11" s="1"/>
  <c r="G184" i="12" s="1"/>
  <c r="G164" i="2"/>
  <c r="G164" i="3" s="1"/>
  <c r="G164" i="4" s="1"/>
  <c r="G164" i="5" s="1"/>
  <c r="G164" i="7" s="1"/>
  <c r="G164" i="6" s="1"/>
  <c r="G164" i="8" s="1"/>
  <c r="G164" i="9" s="1"/>
  <c r="G164" i="10" s="1"/>
  <c r="G164" i="11" s="1"/>
  <c r="G164" i="12" s="1"/>
  <c r="G152" i="2"/>
  <c r="G152" i="3" s="1"/>
  <c r="G152" i="4" s="1"/>
  <c r="G152" i="5" s="1"/>
  <c r="G152" i="7" s="1"/>
  <c r="G152" i="6" s="1"/>
  <c r="G152" i="8" s="1"/>
  <c r="G152" i="9" s="1"/>
  <c r="G152" i="10" s="1"/>
  <c r="G152" i="11" s="1"/>
  <c r="G152" i="12" s="1"/>
  <c r="G116" i="2"/>
  <c r="G116" i="3" s="1"/>
  <c r="G116" i="4" s="1"/>
  <c r="G116" i="5" s="1"/>
  <c r="G116" i="7" s="1"/>
  <c r="G116" i="6" s="1"/>
  <c r="G116" i="8" s="1"/>
  <c r="G116" i="9" s="1"/>
  <c r="G116" i="10" s="1"/>
  <c r="G116" i="11" s="1"/>
  <c r="G116" i="12" s="1"/>
  <c r="F93" i="1"/>
  <c r="G93" i="1" s="1"/>
  <c r="F102" i="1"/>
  <c r="F237" i="1"/>
  <c r="G237" i="1" s="1"/>
  <c r="F15" i="1"/>
  <c r="G15" i="1" s="1"/>
  <c r="G15" i="2" s="1"/>
  <c r="F213" i="1"/>
  <c r="G213" i="1" s="1"/>
  <c r="E7" i="1"/>
  <c r="E6" i="1" s="1"/>
  <c r="F134" i="1"/>
  <c r="G144" i="2"/>
  <c r="G144" i="3" s="1"/>
  <c r="G144" i="4" s="1"/>
  <c r="G144" i="5" s="1"/>
  <c r="G144" i="7" s="1"/>
  <c r="G144" i="6" s="1"/>
  <c r="G144" i="8" s="1"/>
  <c r="G144" i="9" s="1"/>
  <c r="G144" i="10" s="1"/>
  <c r="G144" i="11" s="1"/>
  <c r="G144" i="12" s="1"/>
  <c r="E205" i="2"/>
  <c r="E204" i="2" s="1"/>
  <c r="F93" i="2"/>
  <c r="F166" i="2"/>
  <c r="G166" i="2" s="1"/>
  <c r="G166" i="3" s="1"/>
  <c r="F174" i="2"/>
  <c r="F209" i="2"/>
  <c r="F237" i="2"/>
  <c r="F18" i="3"/>
  <c r="E32" i="3"/>
  <c r="E31" i="3" s="1"/>
  <c r="F43" i="5"/>
  <c r="E130" i="5"/>
  <c r="E129" i="5" s="1"/>
  <c r="F222" i="5"/>
  <c r="F221" i="5" s="1"/>
  <c r="E7" i="7"/>
  <c r="E6" i="7" s="1"/>
  <c r="F86" i="7"/>
  <c r="F110" i="7"/>
  <c r="F117" i="7"/>
  <c r="E130" i="6"/>
  <c r="E129" i="6" s="1"/>
  <c r="F134" i="6"/>
  <c r="F130" i="6" s="1"/>
  <c r="F129" i="6" s="1"/>
  <c r="F163" i="6"/>
  <c r="E7" i="8"/>
  <c r="E6" i="8" s="1"/>
  <c r="F11" i="8"/>
  <c r="F7" i="8" s="1"/>
  <c r="F6" i="8" s="1"/>
  <c r="B12" i="13" s="1"/>
  <c r="F110" i="8"/>
  <c r="F106" i="8" s="1"/>
  <c r="F105" i="8" s="1"/>
  <c r="F12" i="13" s="1"/>
  <c r="F141" i="8"/>
  <c r="F190" i="8"/>
  <c r="E58" i="9"/>
  <c r="E57" i="9" s="1"/>
  <c r="E106" i="9"/>
  <c r="E105" i="9" s="1"/>
  <c r="F172" i="9"/>
  <c r="F171" i="9" s="1"/>
  <c r="F213" i="9"/>
  <c r="F209" i="10"/>
  <c r="F205" i="10" s="1"/>
  <c r="F204" i="10" s="1"/>
  <c r="J14" i="13" s="1"/>
  <c r="F114" i="11"/>
  <c r="F106" i="11" s="1"/>
  <c r="F105" i="11" s="1"/>
  <c r="F15" i="13" s="1"/>
  <c r="E130" i="11"/>
  <c r="E129" i="11" s="1"/>
  <c r="F183" i="11"/>
  <c r="F179" i="11" s="1"/>
  <c r="F51" i="12"/>
  <c r="F50" i="12" s="1"/>
  <c r="F101" i="12"/>
  <c r="F114" i="12"/>
  <c r="F187" i="12"/>
  <c r="F209" i="9"/>
  <c r="F69" i="10"/>
  <c r="F62" i="10"/>
  <c r="F102" i="10"/>
  <c r="F101" i="10" s="1"/>
  <c r="E130" i="10"/>
  <c r="E129" i="10" s="1"/>
  <c r="F246" i="10"/>
  <c r="F245" i="10" s="1"/>
  <c r="F101" i="11"/>
  <c r="F155" i="11"/>
  <c r="F154" i="11" s="1"/>
  <c r="H15" i="13" s="1"/>
  <c r="F187" i="11"/>
  <c r="F237" i="11"/>
  <c r="F11" i="12"/>
  <c r="F7" i="12" s="1"/>
  <c r="F6" i="12" s="1"/>
  <c r="B16" i="13" s="1"/>
  <c r="E82" i="12"/>
  <c r="E81" i="12" s="1"/>
  <c r="F110" i="12"/>
  <c r="F106" i="12" s="1"/>
  <c r="F105" i="12" s="1"/>
  <c r="F16" i="13" s="1"/>
  <c r="F216" i="12"/>
  <c r="E229" i="12"/>
  <c r="E228" i="12" s="1"/>
  <c r="F246" i="12"/>
  <c r="F245" i="12" s="1"/>
  <c r="F77" i="3"/>
  <c r="F110" i="3"/>
  <c r="E130" i="3"/>
  <c r="E129" i="3" s="1"/>
  <c r="E155" i="3"/>
  <c r="E154" i="3" s="1"/>
  <c r="F18" i="4"/>
  <c r="F90" i="4"/>
  <c r="F134" i="4"/>
  <c r="F246" i="4"/>
  <c r="F245" i="4" s="1"/>
  <c r="F66" i="5"/>
  <c r="F101" i="5"/>
  <c r="F190" i="5"/>
  <c r="F213" i="5"/>
  <c r="F66" i="7"/>
  <c r="F134" i="7"/>
  <c r="F222" i="7"/>
  <c r="F221" i="7" s="1"/>
  <c r="E32" i="6"/>
  <c r="E31" i="6" s="1"/>
  <c r="E82" i="6"/>
  <c r="E81" i="6" s="1"/>
  <c r="F102" i="6"/>
  <c r="F101" i="6" s="1"/>
  <c r="F114" i="6"/>
  <c r="F106" i="6" s="1"/>
  <c r="F105" i="6" s="1"/>
  <c r="F11" i="13" s="1"/>
  <c r="F216" i="6"/>
  <c r="E229" i="6"/>
  <c r="E228" i="6" s="1"/>
  <c r="F237" i="6"/>
  <c r="F229" i="6" s="1"/>
  <c r="F228" i="6" s="1"/>
  <c r="K11" i="13" s="1"/>
  <c r="F43" i="8"/>
  <c r="E58" i="8"/>
  <c r="E57" i="8" s="1"/>
  <c r="F138" i="8"/>
  <c r="F163" i="8"/>
  <c r="F187" i="8"/>
  <c r="F240" i="8"/>
  <c r="F66" i="9"/>
  <c r="F102" i="9"/>
  <c r="F101" i="9" s="1"/>
  <c r="F117" i="9"/>
  <c r="E130" i="9"/>
  <c r="E129" i="9" s="1"/>
  <c r="E205" i="9"/>
  <c r="E204" i="9" s="1"/>
  <c r="E229" i="9"/>
  <c r="E228" i="9" s="1"/>
  <c r="E7" i="10"/>
  <c r="E6" i="10" s="1"/>
  <c r="E32" i="10"/>
  <c r="E31" i="10" s="1"/>
  <c r="F43" i="10"/>
  <c r="F32" i="10" s="1"/>
  <c r="F31" i="10" s="1"/>
  <c r="C14" i="13" s="1"/>
  <c r="F18" i="11"/>
  <c r="E82" i="11"/>
  <c r="E81" i="11" s="1"/>
  <c r="E106" i="11"/>
  <c r="E105" i="11" s="1"/>
  <c r="F141" i="11"/>
  <c r="F130" i="11" s="1"/>
  <c r="F129" i="11" s="1"/>
  <c r="G15" i="13" s="1"/>
  <c r="E155" i="11"/>
  <c r="E154" i="11" s="1"/>
  <c r="E205" i="11"/>
  <c r="E204" i="11" s="1"/>
  <c r="F233" i="11"/>
  <c r="F229" i="11" s="1"/>
  <c r="F228" i="11" s="1"/>
  <c r="F90" i="12"/>
  <c r="F82" i="12" s="1"/>
  <c r="F81" i="12" s="1"/>
  <c r="E16" i="13" s="1"/>
  <c r="F102" i="12"/>
  <c r="F190" i="12"/>
  <c r="F233" i="12"/>
  <c r="F229" i="12" s="1"/>
  <c r="F228" i="12" s="1"/>
  <c r="K16" i="13" s="1"/>
  <c r="I14" i="13"/>
  <c r="F98" i="12"/>
  <c r="F98" i="7"/>
  <c r="F228" i="10"/>
  <c r="F122" i="12"/>
  <c r="F179" i="12"/>
  <c r="K15" i="13"/>
  <c r="F221" i="8"/>
  <c r="C16" i="13"/>
  <c r="F224" i="7"/>
  <c r="F245" i="6"/>
  <c r="F98" i="6"/>
  <c r="F27" i="7"/>
  <c r="D16" i="13"/>
  <c r="F58" i="11"/>
  <c r="F27" i="10"/>
  <c r="F82" i="11"/>
  <c r="F171" i="7"/>
  <c r="F171" i="12"/>
  <c r="F174" i="7"/>
  <c r="F147" i="9"/>
  <c r="F122" i="4"/>
  <c r="F224" i="5"/>
  <c r="G87" i="1"/>
  <c r="G87" i="2" s="1"/>
  <c r="G87" i="3" s="1"/>
  <c r="G87" i="4" s="1"/>
  <c r="G87" i="5" s="1"/>
  <c r="G87" i="7" s="1"/>
  <c r="G87" i="6" s="1"/>
  <c r="G87" i="8" s="1"/>
  <c r="G87" i="9" s="1"/>
  <c r="G87" i="10" s="1"/>
  <c r="G87" i="11" s="1"/>
  <c r="G87" i="12" s="1"/>
  <c r="F151" i="3"/>
  <c r="F216" i="4"/>
  <c r="F62" i="1"/>
  <c r="G63" i="1"/>
  <c r="G63" i="2" s="1"/>
  <c r="G63" i="3" s="1"/>
  <c r="G63" i="4" s="1"/>
  <c r="G63" i="5" s="1"/>
  <c r="G63" i="7" s="1"/>
  <c r="G63" i="6" s="1"/>
  <c r="G63" i="8" s="1"/>
  <c r="G63" i="9" s="1"/>
  <c r="G63" i="10" s="1"/>
  <c r="G63" i="11" s="1"/>
  <c r="G63" i="12" s="1"/>
  <c r="F183" i="1"/>
  <c r="E58" i="2"/>
  <c r="E57" i="2" s="1"/>
  <c r="F62" i="2"/>
  <c r="F126" i="7"/>
  <c r="E179" i="1"/>
  <c r="E178" i="1" s="1"/>
  <c r="E155" i="1"/>
  <c r="E154" i="1" s="1"/>
  <c r="F172" i="2"/>
  <c r="F222" i="2"/>
  <c r="F237" i="3"/>
  <c r="F246" i="3"/>
  <c r="E130" i="2"/>
  <c r="E129" i="2" s="1"/>
  <c r="F7" i="2"/>
  <c r="F43" i="2"/>
  <c r="F233" i="2"/>
  <c r="E58" i="3"/>
  <c r="E57" i="3" s="1"/>
  <c r="F190" i="3"/>
  <c r="F201" i="4"/>
  <c r="F222" i="4"/>
  <c r="E82" i="5"/>
  <c r="E81" i="5" s="1"/>
  <c r="F126" i="5"/>
  <c r="F183" i="5"/>
  <c r="F201" i="7"/>
  <c r="F222" i="12"/>
  <c r="F205" i="12"/>
  <c r="F75" i="2"/>
  <c r="G223" i="2"/>
  <c r="G223" i="3" s="1"/>
  <c r="G223" i="4" s="1"/>
  <c r="G223" i="5" s="1"/>
  <c r="G223" i="7" s="1"/>
  <c r="G223" i="6" s="1"/>
  <c r="G223" i="8" s="1"/>
  <c r="G223" i="9" s="1"/>
  <c r="G223" i="10" s="1"/>
  <c r="G223" i="11" s="1"/>
  <c r="G223" i="12" s="1"/>
  <c r="F93" i="3"/>
  <c r="E106" i="3"/>
  <c r="E105" i="3" s="1"/>
  <c r="E32" i="2"/>
  <c r="E31" i="2" s="1"/>
  <c r="E229" i="2"/>
  <c r="E228" i="2" s="1"/>
  <c r="F11" i="3"/>
  <c r="G11" i="3" s="1"/>
  <c r="G11" i="4" s="1"/>
  <c r="G11" i="5" s="1"/>
  <c r="G11" i="7" s="1"/>
  <c r="G11" i="6" s="1"/>
  <c r="F138" i="3"/>
  <c r="F201" i="3"/>
  <c r="E205" i="3"/>
  <c r="E204" i="3" s="1"/>
  <c r="F209" i="3"/>
  <c r="E32" i="4"/>
  <c r="E31" i="4" s="1"/>
  <c r="F86" i="4"/>
  <c r="F151" i="4"/>
  <c r="E58" i="5"/>
  <c r="E57" i="5" s="1"/>
  <c r="F62" i="5"/>
  <c r="F69" i="5"/>
  <c r="E155" i="5"/>
  <c r="E154" i="5" s="1"/>
  <c r="F187" i="5"/>
  <c r="F216" i="5"/>
  <c r="F15" i="7"/>
  <c r="E155" i="7"/>
  <c r="E154" i="7" s="1"/>
  <c r="F187" i="7"/>
  <c r="F216" i="7"/>
  <c r="F209" i="6"/>
  <c r="F163" i="9"/>
  <c r="F222" i="3"/>
  <c r="F233" i="4"/>
  <c r="E7" i="5"/>
  <c r="E6" i="5" s="1"/>
  <c r="F18" i="7"/>
  <c r="E32" i="7"/>
  <c r="E31" i="7" s="1"/>
  <c r="F190" i="7"/>
  <c r="F86" i="6"/>
  <c r="E106" i="4"/>
  <c r="E105" i="4" s="1"/>
  <c r="F110" i="4"/>
  <c r="E155" i="4"/>
  <c r="E154" i="4" s="1"/>
  <c r="F246" i="5"/>
  <c r="F25" i="7"/>
  <c r="E58" i="7"/>
  <c r="E57" i="7" s="1"/>
  <c r="F209" i="7"/>
  <c r="F28" i="6"/>
  <c r="F11" i="9"/>
  <c r="F190" i="9"/>
  <c r="F233" i="9"/>
  <c r="E58" i="10"/>
  <c r="E57" i="10" s="1"/>
  <c r="E106" i="10"/>
  <c r="E105" i="10" s="1"/>
  <c r="F110" i="10"/>
  <c r="F148" i="10"/>
  <c r="F163" i="10"/>
  <c r="F175" i="11"/>
  <c r="F172" i="11"/>
  <c r="F198" i="11"/>
  <c r="F201" i="11"/>
  <c r="F175" i="12"/>
  <c r="E82" i="8"/>
  <c r="E81" i="8" s="1"/>
  <c r="F151" i="8"/>
  <c r="E229" i="8"/>
  <c r="E228" i="8" s="1"/>
  <c r="E32" i="9"/>
  <c r="E31" i="9" s="1"/>
  <c r="F179" i="9"/>
  <c r="F201" i="9"/>
  <c r="F225" i="9"/>
  <c r="F25" i="10"/>
  <c r="F75" i="10"/>
  <c r="F126" i="10"/>
  <c r="F201" i="10"/>
  <c r="F246" i="11"/>
  <c r="F54" i="12"/>
  <c r="F78" i="12"/>
  <c r="F86" i="8"/>
  <c r="F123" i="8"/>
  <c r="F209" i="8"/>
  <c r="F216" i="8"/>
  <c r="F99" i="9"/>
  <c r="F246" i="9"/>
  <c r="F15" i="10"/>
  <c r="F93" i="10"/>
  <c r="F11" i="11"/>
  <c r="F54" i="11"/>
  <c r="F205" i="11"/>
  <c r="E32" i="12"/>
  <c r="E31" i="12" s="1"/>
  <c r="E4" i="12" s="1"/>
  <c r="F134" i="12"/>
  <c r="F201" i="12"/>
  <c r="F225" i="12"/>
  <c r="F58" i="10" l="1"/>
  <c r="F57" i="10" s="1"/>
  <c r="F58" i="9"/>
  <c r="F57" i="9" s="1"/>
  <c r="F205" i="9"/>
  <c r="F204" i="9" s="1"/>
  <c r="J13" i="13" s="1"/>
  <c r="F32" i="9"/>
  <c r="F31" i="9" s="1"/>
  <c r="C13" i="13" s="1"/>
  <c r="F106" i="9"/>
  <c r="F105" i="9" s="1"/>
  <c r="E4" i="9"/>
  <c r="F155" i="8"/>
  <c r="F154" i="8" s="1"/>
  <c r="H12" i="13" s="1"/>
  <c r="F179" i="8"/>
  <c r="F32" i="8"/>
  <c r="F31" i="8" s="1"/>
  <c r="C12" i="13" s="1"/>
  <c r="F130" i="8"/>
  <c r="F129" i="8" s="1"/>
  <c r="G12" i="13" s="1"/>
  <c r="F58" i="6"/>
  <c r="G51" i="6"/>
  <c r="G51" i="8" s="1"/>
  <c r="G51" i="9" s="1"/>
  <c r="G51" i="10" s="1"/>
  <c r="G51" i="11" s="1"/>
  <c r="G51" i="12" s="1"/>
  <c r="E4" i="6"/>
  <c r="F130" i="7"/>
  <c r="F129" i="7" s="1"/>
  <c r="G10" i="13" s="1"/>
  <c r="F106" i="7"/>
  <c r="F105" i="7" s="1"/>
  <c r="F82" i="7"/>
  <c r="F81" i="7" s="1"/>
  <c r="E10" i="13" s="1"/>
  <c r="F58" i="7"/>
  <c r="F57" i="7" s="1"/>
  <c r="D10" i="13" s="1"/>
  <c r="F155" i="7"/>
  <c r="F154" i="7" s="1"/>
  <c r="H10" i="13" s="1"/>
  <c r="F32" i="7"/>
  <c r="F31" i="7" s="1"/>
  <c r="C10" i="13" s="1"/>
  <c r="F155" i="5"/>
  <c r="F154" i="5" s="1"/>
  <c r="H9" i="13" s="1"/>
  <c r="F106" i="5"/>
  <c r="F130" i="5"/>
  <c r="F129" i="5" s="1"/>
  <c r="G9" i="13" s="1"/>
  <c r="G159" i="5"/>
  <c r="G159" i="7" s="1"/>
  <c r="G159" i="6" s="1"/>
  <c r="G159" i="8" s="1"/>
  <c r="G159" i="9" s="1"/>
  <c r="G159" i="10" s="1"/>
  <c r="G159" i="11" s="1"/>
  <c r="G159" i="12" s="1"/>
  <c r="G166" i="4"/>
  <c r="G166" i="5" s="1"/>
  <c r="G166" i="7" s="1"/>
  <c r="G166" i="6" s="1"/>
  <c r="G166" i="8" s="1"/>
  <c r="G166" i="9" s="1"/>
  <c r="G166" i="10" s="1"/>
  <c r="G166" i="11" s="1"/>
  <c r="G166" i="12" s="1"/>
  <c r="F32" i="4"/>
  <c r="F31" i="4" s="1"/>
  <c r="C8" i="13" s="1"/>
  <c r="G114" i="4"/>
  <c r="G114" i="5" s="1"/>
  <c r="F130" i="4"/>
  <c r="F129" i="4" s="1"/>
  <c r="G8" i="13" s="1"/>
  <c r="G225" i="4"/>
  <c r="G225" i="5" s="1"/>
  <c r="G225" i="7" s="1"/>
  <c r="G225" i="6" s="1"/>
  <c r="G225" i="8" s="1"/>
  <c r="G225" i="9" s="1"/>
  <c r="G225" i="10" s="1"/>
  <c r="G225" i="11" s="1"/>
  <c r="G225" i="12" s="1"/>
  <c r="F155" i="3"/>
  <c r="F154" i="3" s="1"/>
  <c r="H7" i="13" s="1"/>
  <c r="G110" i="3"/>
  <c r="G110" i="4" s="1"/>
  <c r="G110" i="5" s="1"/>
  <c r="G110" i="7" s="1"/>
  <c r="G110" i="6" s="1"/>
  <c r="G110" i="8" s="1"/>
  <c r="G110" i="9" s="1"/>
  <c r="G110" i="10" s="1"/>
  <c r="G110" i="11" s="1"/>
  <c r="G110" i="12" s="1"/>
  <c r="F106" i="3"/>
  <c r="F105" i="3" s="1"/>
  <c r="F7" i="13" s="1"/>
  <c r="G117" i="3"/>
  <c r="G117" i="4" s="1"/>
  <c r="G117" i="5" s="1"/>
  <c r="G117" i="7" s="1"/>
  <c r="G117" i="6" s="1"/>
  <c r="G117" i="8" s="1"/>
  <c r="G117" i="9" s="1"/>
  <c r="G117" i="10" s="1"/>
  <c r="G117" i="11" s="1"/>
  <c r="G117" i="12" s="1"/>
  <c r="G224" i="3"/>
  <c r="F155" i="2"/>
  <c r="F58" i="2"/>
  <c r="G15" i="3"/>
  <c r="G15" i="4" s="1"/>
  <c r="G15" i="5" s="1"/>
  <c r="G93" i="2"/>
  <c r="F82" i="2"/>
  <c r="F81" i="2" s="1"/>
  <c r="F205" i="2"/>
  <c r="G213" i="2"/>
  <c r="G213" i="3" s="1"/>
  <c r="G213" i="4" s="1"/>
  <c r="G213" i="5" s="1"/>
  <c r="G213" i="7" s="1"/>
  <c r="G213" i="6" s="1"/>
  <c r="G213" i="8" s="1"/>
  <c r="G213" i="9" s="1"/>
  <c r="G213" i="10" s="1"/>
  <c r="G213" i="11" s="1"/>
  <c r="G213" i="12" s="1"/>
  <c r="G25" i="2"/>
  <c r="G25" i="3" s="1"/>
  <c r="G25" i="4" s="1"/>
  <c r="G25" i="5" s="1"/>
  <c r="G25" i="7" s="1"/>
  <c r="G25" i="6" s="1"/>
  <c r="G25" i="8" s="1"/>
  <c r="G25" i="9" s="1"/>
  <c r="G25" i="10" s="1"/>
  <c r="G25" i="11" s="1"/>
  <c r="G25" i="12" s="1"/>
  <c r="G24" i="2"/>
  <c r="G24" i="3" s="1"/>
  <c r="G24" i="4" s="1"/>
  <c r="G24" i="5" s="1"/>
  <c r="F179" i="2"/>
  <c r="F178" i="2" s="1"/>
  <c r="I6" i="13" s="1"/>
  <c r="G69" i="2"/>
  <c r="G69" i="3" s="1"/>
  <c r="G69" i="4" s="1"/>
  <c r="G237" i="2"/>
  <c r="G237" i="3" s="1"/>
  <c r="G237" i="4" s="1"/>
  <c r="G237" i="5" s="1"/>
  <c r="G237" i="7" s="1"/>
  <c r="G237" i="6" s="1"/>
  <c r="G237" i="8" s="1"/>
  <c r="G237" i="9" s="1"/>
  <c r="G237" i="10" s="1"/>
  <c r="G237" i="11" s="1"/>
  <c r="G237" i="12" s="1"/>
  <c r="G187" i="5"/>
  <c r="G187" i="7" s="1"/>
  <c r="G187" i="6" s="1"/>
  <c r="G187" i="8" s="1"/>
  <c r="G187" i="9" s="1"/>
  <c r="G187" i="10" s="1"/>
  <c r="G187" i="11" s="1"/>
  <c r="G187" i="12" s="1"/>
  <c r="G75" i="1"/>
  <c r="F155" i="1"/>
  <c r="G240" i="2"/>
  <c r="G240" i="3" s="1"/>
  <c r="G240" i="4" s="1"/>
  <c r="G240" i="5" s="1"/>
  <c r="G240" i="7" s="1"/>
  <c r="G240" i="6" s="1"/>
  <c r="G240" i="8" s="1"/>
  <c r="G240" i="9" s="1"/>
  <c r="G240" i="10" s="1"/>
  <c r="G240" i="11" s="1"/>
  <c r="G240" i="12" s="1"/>
  <c r="G198" i="2"/>
  <c r="G198" i="3" s="1"/>
  <c r="G198" i="4" s="1"/>
  <c r="G198" i="5" s="1"/>
  <c r="G198" i="7" s="1"/>
  <c r="G198" i="6" s="1"/>
  <c r="G198" i="8" s="1"/>
  <c r="G198" i="9" s="1"/>
  <c r="G198" i="10" s="1"/>
  <c r="G198" i="11" s="1"/>
  <c r="G198" i="12" s="1"/>
  <c r="G224" i="4"/>
  <c r="G224" i="5" s="1"/>
  <c r="G224" i="7" s="1"/>
  <c r="G224" i="6" s="1"/>
  <c r="G224" i="8" s="1"/>
  <c r="F50" i="1"/>
  <c r="G50" i="1" s="1"/>
  <c r="G50" i="2" s="1"/>
  <c r="G50" i="3" s="1"/>
  <c r="G50" i="4" s="1"/>
  <c r="G50" i="5" s="1"/>
  <c r="G50" i="7" s="1"/>
  <c r="G50" i="6" s="1"/>
  <c r="G50" i="8" s="1"/>
  <c r="G50" i="9" s="1"/>
  <c r="G50" i="10" s="1"/>
  <c r="G50" i="11" s="1"/>
  <c r="G50" i="12" s="1"/>
  <c r="F150" i="1"/>
  <c r="G150" i="1" s="1"/>
  <c r="G150" i="2" s="1"/>
  <c r="G148" i="1"/>
  <c r="G148" i="2" s="1"/>
  <c r="G148" i="3" s="1"/>
  <c r="G148" i="4" s="1"/>
  <c r="G148" i="5" s="1"/>
  <c r="G148" i="7" s="1"/>
  <c r="G148" i="6" s="1"/>
  <c r="G148" i="8" s="1"/>
  <c r="G148" i="9" s="1"/>
  <c r="G148" i="10" s="1"/>
  <c r="G148" i="11" s="1"/>
  <c r="G148" i="12" s="1"/>
  <c r="F147" i="1"/>
  <c r="G147" i="1" s="1"/>
  <c r="G147" i="2" s="1"/>
  <c r="G147" i="3" s="1"/>
  <c r="G147" i="4" s="1"/>
  <c r="G147" i="5" s="1"/>
  <c r="G147" i="7" s="1"/>
  <c r="G147" i="6" s="1"/>
  <c r="G147" i="8" s="1"/>
  <c r="G147" i="9" s="1"/>
  <c r="G233" i="2"/>
  <c r="G233" i="3" s="1"/>
  <c r="G233" i="4" s="1"/>
  <c r="G233" i="5" s="1"/>
  <c r="G233" i="7" s="1"/>
  <c r="G233" i="6" s="1"/>
  <c r="G233" i="8" s="1"/>
  <c r="G233" i="9" s="1"/>
  <c r="G233" i="10" s="1"/>
  <c r="G233" i="11" s="1"/>
  <c r="G233" i="12" s="1"/>
  <c r="E4" i="1"/>
  <c r="G36" i="3"/>
  <c r="G36" i="4" s="1"/>
  <c r="G36" i="5" s="1"/>
  <c r="G36" i="7" s="1"/>
  <c r="G36" i="6" s="1"/>
  <c r="G36" i="8" s="1"/>
  <c r="G36" i="9" s="1"/>
  <c r="G36" i="10" s="1"/>
  <c r="G36" i="11" s="1"/>
  <c r="G36" i="12" s="1"/>
  <c r="F32" i="3"/>
  <c r="F31" i="3" s="1"/>
  <c r="C7" i="13" s="1"/>
  <c r="G163" i="3"/>
  <c r="G163" i="4" s="1"/>
  <c r="G163" i="5" s="1"/>
  <c r="G163" i="7" s="1"/>
  <c r="G163" i="6" s="1"/>
  <c r="G163" i="8" s="1"/>
  <c r="G163" i="9" s="1"/>
  <c r="G163" i="10" s="1"/>
  <c r="G163" i="11" s="1"/>
  <c r="G163" i="12" s="1"/>
  <c r="F82" i="1"/>
  <c r="G209" i="2"/>
  <c r="G209" i="3" s="1"/>
  <c r="G209" i="4" s="1"/>
  <c r="G209" i="5" s="1"/>
  <c r="G209" i="7" s="1"/>
  <c r="G209" i="6" s="1"/>
  <c r="G209" i="8" s="1"/>
  <c r="G209" i="9" s="1"/>
  <c r="G209" i="10" s="1"/>
  <c r="G209" i="11" s="1"/>
  <c r="G209" i="12" s="1"/>
  <c r="E4" i="8"/>
  <c r="G69" i="5"/>
  <c r="G69" i="7" s="1"/>
  <c r="G69" i="6" s="1"/>
  <c r="G69" i="8" s="1"/>
  <c r="G69" i="9" s="1"/>
  <c r="G69" i="10" s="1"/>
  <c r="G69" i="11" s="1"/>
  <c r="G69" i="12" s="1"/>
  <c r="E4" i="2"/>
  <c r="E4" i="3"/>
  <c r="F229" i="2"/>
  <c r="F228" i="2" s="1"/>
  <c r="F32" i="1"/>
  <c r="G32" i="1" s="1"/>
  <c r="F122" i="6"/>
  <c r="F101" i="1"/>
  <c r="G101" i="1" s="1"/>
  <c r="G101" i="2" s="1"/>
  <c r="G101" i="3" s="1"/>
  <c r="G101" i="4" s="1"/>
  <c r="G101" i="5" s="1"/>
  <c r="G101" i="7" s="1"/>
  <c r="G101" i="6" s="1"/>
  <c r="G101" i="8" s="1"/>
  <c r="G101" i="9" s="1"/>
  <c r="G101" i="10" s="1"/>
  <c r="G101" i="11" s="1"/>
  <c r="G101" i="12" s="1"/>
  <c r="G102" i="1"/>
  <c r="G102" i="2" s="1"/>
  <c r="G102" i="3" s="1"/>
  <c r="G102" i="4" s="1"/>
  <c r="G102" i="5" s="1"/>
  <c r="G102" i="7" s="1"/>
  <c r="G102" i="6" s="1"/>
  <c r="G102" i="8" s="1"/>
  <c r="G102" i="9" s="1"/>
  <c r="G102" i="10" s="1"/>
  <c r="G102" i="11" s="1"/>
  <c r="G102" i="12" s="1"/>
  <c r="G86" i="2"/>
  <c r="G86" i="3" s="1"/>
  <c r="G86" i="4" s="1"/>
  <c r="G86" i="5" s="1"/>
  <c r="G86" i="7" s="1"/>
  <c r="G86" i="6" s="1"/>
  <c r="G86" i="8" s="1"/>
  <c r="G86" i="9" s="1"/>
  <c r="G86" i="10" s="1"/>
  <c r="G86" i="11" s="1"/>
  <c r="G86" i="12" s="1"/>
  <c r="F125" i="1"/>
  <c r="G125" i="1" s="1"/>
  <c r="G126" i="1"/>
  <c r="G126" i="2" s="1"/>
  <c r="G126" i="3" s="1"/>
  <c r="G126" i="4" s="1"/>
  <c r="G126" i="5" s="1"/>
  <c r="G126" i="7" s="1"/>
  <c r="G126" i="6" s="1"/>
  <c r="G126" i="8" s="1"/>
  <c r="G126" i="9" s="1"/>
  <c r="G126" i="10" s="1"/>
  <c r="G126" i="11" s="1"/>
  <c r="G126" i="12" s="1"/>
  <c r="F122" i="5"/>
  <c r="G90" i="2"/>
  <c r="G90" i="3" s="1"/>
  <c r="G90" i="4" s="1"/>
  <c r="G90" i="5" s="1"/>
  <c r="G90" i="7" s="1"/>
  <c r="G90" i="6" s="1"/>
  <c r="G90" i="8" s="1"/>
  <c r="G90" i="9" s="1"/>
  <c r="G90" i="10" s="1"/>
  <c r="G90" i="11" s="1"/>
  <c r="G90" i="12" s="1"/>
  <c r="G125" i="2"/>
  <c r="G125" i="3" s="1"/>
  <c r="G125" i="4" s="1"/>
  <c r="F7" i="4"/>
  <c r="F6" i="4" s="1"/>
  <c r="B8" i="13" s="1"/>
  <c r="G28" i="1"/>
  <c r="G28" i="2" s="1"/>
  <c r="G28" i="3" s="1"/>
  <c r="G28" i="4" s="1"/>
  <c r="G28" i="5" s="1"/>
  <c r="G28" i="7" s="1"/>
  <c r="G28" i="6" s="1"/>
  <c r="G28" i="8" s="1"/>
  <c r="G28" i="9" s="1"/>
  <c r="G28" i="10" s="1"/>
  <c r="G28" i="11" s="1"/>
  <c r="G28" i="12" s="1"/>
  <c r="F27" i="1"/>
  <c r="G27" i="1" s="1"/>
  <c r="G27" i="2" s="1"/>
  <c r="F245" i="1"/>
  <c r="G245" i="1" s="1"/>
  <c r="G245" i="2" s="1"/>
  <c r="G246" i="1"/>
  <c r="G246" i="2" s="1"/>
  <c r="G246" i="3" s="1"/>
  <c r="G246" i="4" s="1"/>
  <c r="G246" i="5" s="1"/>
  <c r="G246" i="7" s="1"/>
  <c r="G246" i="6" s="1"/>
  <c r="G246" i="8" s="1"/>
  <c r="G246" i="9" s="1"/>
  <c r="G246" i="10" s="1"/>
  <c r="G246" i="11" s="1"/>
  <c r="G246" i="12" s="1"/>
  <c r="G201" i="2"/>
  <c r="G201" i="3" s="1"/>
  <c r="G201" i="4" s="1"/>
  <c r="G201" i="5" s="1"/>
  <c r="G201" i="7" s="1"/>
  <c r="G201" i="6" s="1"/>
  <c r="G201" i="8" s="1"/>
  <c r="G201" i="9" s="1"/>
  <c r="G201" i="10" s="1"/>
  <c r="G201" i="11" s="1"/>
  <c r="G201" i="12" s="1"/>
  <c r="F200" i="2"/>
  <c r="G200" i="2" s="1"/>
  <c r="G123" i="1"/>
  <c r="G123" i="2" s="1"/>
  <c r="G123" i="3" s="1"/>
  <c r="G123" i="4" s="1"/>
  <c r="G123" i="5" s="1"/>
  <c r="G123" i="7" s="1"/>
  <c r="G123" i="6" s="1"/>
  <c r="G123" i="8" s="1"/>
  <c r="G123" i="9" s="1"/>
  <c r="G123" i="10" s="1"/>
  <c r="G123" i="11" s="1"/>
  <c r="G123" i="12" s="1"/>
  <c r="F122" i="1"/>
  <c r="G122" i="1" s="1"/>
  <c r="G122" i="2" s="1"/>
  <c r="G122" i="3" s="1"/>
  <c r="G122" i="4" s="1"/>
  <c r="E4" i="10"/>
  <c r="G11" i="8"/>
  <c r="G11" i="9" s="1"/>
  <c r="G11" i="10" s="1"/>
  <c r="G11" i="11" s="1"/>
  <c r="G11" i="12" s="1"/>
  <c r="E4" i="11"/>
  <c r="F7" i="1"/>
  <c r="G141" i="2"/>
  <c r="G141" i="3" s="1"/>
  <c r="G141" i="4" s="1"/>
  <c r="G141" i="5" s="1"/>
  <c r="G141" i="7" s="1"/>
  <c r="G141" i="6" s="1"/>
  <c r="G141" i="8" s="1"/>
  <c r="G141" i="9" s="1"/>
  <c r="G141" i="10" s="1"/>
  <c r="G141" i="11" s="1"/>
  <c r="G141" i="12" s="1"/>
  <c r="G175" i="1"/>
  <c r="G175" i="2" s="1"/>
  <c r="G175" i="3" s="1"/>
  <c r="G175" i="4" s="1"/>
  <c r="G175" i="5" s="1"/>
  <c r="G175" i="7" s="1"/>
  <c r="G175" i="6" s="1"/>
  <c r="G175" i="8" s="1"/>
  <c r="G175" i="9" s="1"/>
  <c r="G175" i="10" s="1"/>
  <c r="G175" i="11" s="1"/>
  <c r="G175" i="12" s="1"/>
  <c r="F174" i="1"/>
  <c r="G174" i="1" s="1"/>
  <c r="G174" i="2" s="1"/>
  <c r="G174" i="3" s="1"/>
  <c r="G174" i="4" s="1"/>
  <c r="G174" i="5" s="1"/>
  <c r="G174" i="7" s="1"/>
  <c r="G174" i="6" s="1"/>
  <c r="G174" i="8" s="1"/>
  <c r="F130" i="2"/>
  <c r="G172" i="1"/>
  <c r="G172" i="2" s="1"/>
  <c r="G172" i="3" s="1"/>
  <c r="G172" i="4" s="1"/>
  <c r="G172" i="5" s="1"/>
  <c r="G172" i="7" s="1"/>
  <c r="G172" i="6" s="1"/>
  <c r="G172" i="8" s="1"/>
  <c r="G172" i="9" s="1"/>
  <c r="G172" i="10" s="1"/>
  <c r="G172" i="11" s="1"/>
  <c r="G172" i="12" s="1"/>
  <c r="F171" i="1"/>
  <c r="G171" i="1" s="1"/>
  <c r="F205" i="1"/>
  <c r="F155" i="6"/>
  <c r="F154" i="6" s="1"/>
  <c r="H11" i="13" s="1"/>
  <c r="G134" i="1"/>
  <c r="G134" i="2" s="1"/>
  <c r="G134" i="3" s="1"/>
  <c r="G134" i="4" s="1"/>
  <c r="G134" i="5" s="1"/>
  <c r="G134" i="7" s="1"/>
  <c r="G134" i="6" s="1"/>
  <c r="G134" i="8" s="1"/>
  <c r="G134" i="9" s="1"/>
  <c r="G134" i="10" s="1"/>
  <c r="G134" i="11" s="1"/>
  <c r="G134" i="12" s="1"/>
  <c r="F130" i="1"/>
  <c r="G114" i="7"/>
  <c r="G114" i="6" s="1"/>
  <c r="G114" i="8" s="1"/>
  <c r="G114" i="9" s="1"/>
  <c r="G114" i="10" s="1"/>
  <c r="G114" i="11" s="1"/>
  <c r="G114" i="12" s="1"/>
  <c r="F229" i="8"/>
  <c r="F228" i="8" s="1"/>
  <c r="K12" i="13" s="1"/>
  <c r="G222" i="1"/>
  <c r="G222" i="2" s="1"/>
  <c r="G222" i="3" s="1"/>
  <c r="G222" i="4" s="1"/>
  <c r="G222" i="5" s="1"/>
  <c r="G222" i="7" s="1"/>
  <c r="G222" i="6" s="1"/>
  <c r="G222" i="8" s="1"/>
  <c r="G222" i="9" s="1"/>
  <c r="G222" i="10" s="1"/>
  <c r="G222" i="11" s="1"/>
  <c r="G222" i="12" s="1"/>
  <c r="F221" i="1"/>
  <c r="G221" i="1" s="1"/>
  <c r="G54" i="1"/>
  <c r="G54" i="2" s="1"/>
  <c r="G54" i="3" s="1"/>
  <c r="G54" i="4" s="1"/>
  <c r="G54" i="5" s="1"/>
  <c r="G54" i="7" s="1"/>
  <c r="G54" i="6" s="1"/>
  <c r="G54" i="8" s="1"/>
  <c r="G54" i="9" s="1"/>
  <c r="G54" i="10" s="1"/>
  <c r="G54" i="11" s="1"/>
  <c r="G54" i="12" s="1"/>
  <c r="F53" i="1"/>
  <c r="G53" i="1" s="1"/>
  <c r="G53" i="2" s="1"/>
  <c r="G53" i="3" s="1"/>
  <c r="G53" i="4" s="1"/>
  <c r="G53" i="5" s="1"/>
  <c r="G53" i="7" s="1"/>
  <c r="G53" i="6" s="1"/>
  <c r="G53" i="8" s="1"/>
  <c r="G53" i="9" s="1"/>
  <c r="G66" i="3"/>
  <c r="G66" i="4" s="1"/>
  <c r="G66" i="5" s="1"/>
  <c r="G66" i="7" s="1"/>
  <c r="G66" i="6" s="1"/>
  <c r="G66" i="8" s="1"/>
  <c r="G66" i="9" s="1"/>
  <c r="G66" i="10" s="1"/>
  <c r="G66" i="11" s="1"/>
  <c r="G66" i="12" s="1"/>
  <c r="G18" i="3"/>
  <c r="G18" i="4" s="1"/>
  <c r="G18" i="5" s="1"/>
  <c r="G18" i="7" s="1"/>
  <c r="G18" i="6" s="1"/>
  <c r="G18" i="8" s="1"/>
  <c r="G18" i="9" s="1"/>
  <c r="G18" i="10" s="1"/>
  <c r="G18" i="11" s="1"/>
  <c r="G18" i="12" s="1"/>
  <c r="G190" i="2"/>
  <c r="F77" i="1"/>
  <c r="G77" i="1" s="1"/>
  <c r="G78" i="1"/>
  <c r="G78" i="2" s="1"/>
  <c r="G78" i="3" s="1"/>
  <c r="G78" i="4" s="1"/>
  <c r="G78" i="5" s="1"/>
  <c r="G78" i="7" s="1"/>
  <c r="G78" i="6" s="1"/>
  <c r="G78" i="8" s="1"/>
  <c r="G78" i="9" s="1"/>
  <c r="G78" i="10" s="1"/>
  <c r="G78" i="11" s="1"/>
  <c r="G78" i="12" s="1"/>
  <c r="G99" i="1"/>
  <c r="G99" i="2" s="1"/>
  <c r="G99" i="3" s="1"/>
  <c r="G99" i="4" s="1"/>
  <c r="G99" i="5" s="1"/>
  <c r="G99" i="7" s="1"/>
  <c r="G99" i="6" s="1"/>
  <c r="G99" i="8" s="1"/>
  <c r="G99" i="9" s="1"/>
  <c r="G99" i="10" s="1"/>
  <c r="G99" i="11" s="1"/>
  <c r="G99" i="12" s="1"/>
  <c r="F98" i="1"/>
  <c r="G98" i="1" s="1"/>
  <c r="G98" i="2" s="1"/>
  <c r="G98" i="3" s="1"/>
  <c r="G98" i="4" s="1"/>
  <c r="G98" i="5" s="1"/>
  <c r="G98" i="7" s="1"/>
  <c r="G98" i="6" s="1"/>
  <c r="G98" i="8" s="1"/>
  <c r="F229" i="1"/>
  <c r="F32" i="5"/>
  <c r="F31" i="5" s="1"/>
  <c r="C9" i="13" s="1"/>
  <c r="G40" i="4"/>
  <c r="G40" i="5" s="1"/>
  <c r="G40" i="7" s="1"/>
  <c r="G40" i="6" s="1"/>
  <c r="G40" i="8" s="1"/>
  <c r="G40" i="9" s="1"/>
  <c r="G40" i="10" s="1"/>
  <c r="G40" i="11" s="1"/>
  <c r="G40" i="12" s="1"/>
  <c r="F106" i="1"/>
  <c r="F245" i="9"/>
  <c r="F24" i="10"/>
  <c r="F224" i="12"/>
  <c r="F204" i="11"/>
  <c r="F53" i="10"/>
  <c r="F98" i="9"/>
  <c r="F82" i="8"/>
  <c r="F200" i="10"/>
  <c r="F200" i="9"/>
  <c r="F200" i="11"/>
  <c r="F155" i="10"/>
  <c r="F7" i="9"/>
  <c r="F106" i="4"/>
  <c r="E4" i="7"/>
  <c r="F229" i="4"/>
  <c r="F205" i="6"/>
  <c r="F197" i="5"/>
  <c r="G197" i="5" s="1"/>
  <c r="F205" i="3"/>
  <c r="F204" i="12"/>
  <c r="F105" i="5"/>
  <c r="F200" i="4"/>
  <c r="F57" i="2"/>
  <c r="F245" i="3"/>
  <c r="F204" i="2"/>
  <c r="G62" i="1"/>
  <c r="G62" i="2" s="1"/>
  <c r="G62" i="3" s="1"/>
  <c r="G62" i="4" s="1"/>
  <c r="G62" i="5" s="1"/>
  <c r="G62" i="7" s="1"/>
  <c r="G62" i="6" s="1"/>
  <c r="G62" i="8" s="1"/>
  <c r="G62" i="9" s="1"/>
  <c r="G62" i="10" s="1"/>
  <c r="G62" i="11" s="1"/>
  <c r="G62" i="12" s="1"/>
  <c r="F58" i="1"/>
  <c r="G216" i="4"/>
  <c r="G216" i="5" s="1"/>
  <c r="G216" i="7" s="1"/>
  <c r="G216" i="6" s="1"/>
  <c r="G216" i="8" s="1"/>
  <c r="G216" i="9" s="1"/>
  <c r="G216" i="10" s="1"/>
  <c r="G216" i="11" s="1"/>
  <c r="G216" i="12" s="1"/>
  <c r="F205" i="4"/>
  <c r="F178" i="8"/>
  <c r="K14" i="13"/>
  <c r="F130" i="12"/>
  <c r="F200" i="12"/>
  <c r="F53" i="11"/>
  <c r="F7" i="10"/>
  <c r="F77" i="12"/>
  <c r="F197" i="10"/>
  <c r="F74" i="10"/>
  <c r="F197" i="9"/>
  <c r="F150" i="8"/>
  <c r="F197" i="11"/>
  <c r="F147" i="10"/>
  <c r="F229" i="9"/>
  <c r="F174" i="10"/>
  <c r="F24" i="7"/>
  <c r="F221" i="3"/>
  <c r="G15" i="7"/>
  <c r="G15" i="6" s="1"/>
  <c r="G15" i="8" s="1"/>
  <c r="G15" i="9" s="1"/>
  <c r="G15" i="10" s="1"/>
  <c r="G15" i="11" s="1"/>
  <c r="G15" i="12" s="1"/>
  <c r="F7" i="7"/>
  <c r="F150" i="4"/>
  <c r="G93" i="3"/>
  <c r="G93" i="4" s="1"/>
  <c r="G93" i="5" s="1"/>
  <c r="G93" i="7" s="1"/>
  <c r="G93" i="6" s="1"/>
  <c r="G93" i="8" s="1"/>
  <c r="G93" i="9" s="1"/>
  <c r="G93" i="10" s="1"/>
  <c r="G93" i="11" s="1"/>
  <c r="G93" i="12" s="1"/>
  <c r="F82" i="3"/>
  <c r="F221" i="12"/>
  <c r="F125" i="5"/>
  <c r="G190" i="3"/>
  <c r="G190" i="4" s="1"/>
  <c r="G190" i="5" s="1"/>
  <c r="G190" i="7" s="1"/>
  <c r="G190" i="6" s="1"/>
  <c r="G190" i="8" s="1"/>
  <c r="G190" i="9" s="1"/>
  <c r="G190" i="10" s="1"/>
  <c r="G190" i="11" s="1"/>
  <c r="G190" i="12" s="1"/>
  <c r="F179" i="3"/>
  <c r="G43" i="2"/>
  <c r="G43" i="3" s="1"/>
  <c r="G43" i="4" s="1"/>
  <c r="G43" i="5" s="1"/>
  <c r="G43" i="7" s="1"/>
  <c r="G43" i="6" s="1"/>
  <c r="G43" i="8" s="1"/>
  <c r="G43" i="9" s="1"/>
  <c r="G43" i="10" s="1"/>
  <c r="G43" i="11" s="1"/>
  <c r="G43" i="12" s="1"/>
  <c r="F32" i="2"/>
  <c r="F229" i="3"/>
  <c r="F154" i="2"/>
  <c r="F125" i="7"/>
  <c r="G183" i="1"/>
  <c r="G183" i="2" s="1"/>
  <c r="G183" i="3" s="1"/>
  <c r="G183" i="4" s="1"/>
  <c r="G183" i="5" s="1"/>
  <c r="G183" i="7" s="1"/>
  <c r="G183" i="6" s="1"/>
  <c r="G183" i="8" s="1"/>
  <c r="G183" i="9" s="1"/>
  <c r="G183" i="10" s="1"/>
  <c r="G183" i="11" s="1"/>
  <c r="G183" i="12" s="1"/>
  <c r="F179" i="1"/>
  <c r="F7" i="3"/>
  <c r="F150" i="3"/>
  <c r="G151" i="3"/>
  <c r="G151" i="4" s="1"/>
  <c r="G151" i="5" s="1"/>
  <c r="G151" i="7" s="1"/>
  <c r="G151" i="6" s="1"/>
  <c r="G151" i="8" s="1"/>
  <c r="G151" i="9" s="1"/>
  <c r="G151" i="10" s="1"/>
  <c r="G151" i="11" s="1"/>
  <c r="G151" i="12" s="1"/>
  <c r="G11" i="13"/>
  <c r="H8" i="13"/>
  <c r="F7" i="11"/>
  <c r="F205" i="8"/>
  <c r="F245" i="5"/>
  <c r="F178" i="11"/>
  <c r="F200" i="3"/>
  <c r="F200" i="7"/>
  <c r="F6" i="2"/>
  <c r="F171" i="2"/>
  <c r="F27" i="3"/>
  <c r="F77" i="2"/>
  <c r="F81" i="11"/>
  <c r="F57" i="11"/>
  <c r="F57" i="8"/>
  <c r="F178" i="12"/>
  <c r="F13" i="13"/>
  <c r="F53" i="12"/>
  <c r="F125" i="10"/>
  <c r="F178" i="9"/>
  <c r="F171" i="11"/>
  <c r="F106" i="10"/>
  <c r="F27" i="6"/>
  <c r="F82" i="6"/>
  <c r="F77" i="5"/>
  <c r="F205" i="5"/>
  <c r="F82" i="4"/>
  <c r="F82" i="10"/>
  <c r="F174" i="9"/>
  <c r="F122" i="8"/>
  <c r="F245" i="11"/>
  <c r="F77" i="10"/>
  <c r="F224" i="9"/>
  <c r="F174" i="12"/>
  <c r="F174" i="11"/>
  <c r="F77" i="9"/>
  <c r="F205" i="7"/>
  <c r="E4" i="5"/>
  <c r="F155" i="9"/>
  <c r="F197" i="7"/>
  <c r="F58" i="5"/>
  <c r="E4" i="4"/>
  <c r="G138" i="3"/>
  <c r="G138" i="4" s="1"/>
  <c r="G138" i="5" s="1"/>
  <c r="G138" i="7" s="1"/>
  <c r="G138" i="6" s="1"/>
  <c r="G138" i="8" s="1"/>
  <c r="G138" i="9" s="1"/>
  <c r="G138" i="10" s="1"/>
  <c r="G138" i="11" s="1"/>
  <c r="G138" i="12" s="1"/>
  <c r="F130" i="3"/>
  <c r="F200" i="5"/>
  <c r="F74" i="2"/>
  <c r="G74" i="2" s="1"/>
  <c r="G74" i="3" s="1"/>
  <c r="G74" i="4" s="1"/>
  <c r="G74" i="5" s="1"/>
  <c r="G74" i="7" s="1"/>
  <c r="G74" i="6" s="1"/>
  <c r="G74" i="8" s="1"/>
  <c r="G74" i="9" s="1"/>
  <c r="G75" i="2"/>
  <c r="G75" i="3" s="1"/>
  <c r="G75" i="4" s="1"/>
  <c r="G75" i="5" s="1"/>
  <c r="G75" i="7" s="1"/>
  <c r="G75" i="6" s="1"/>
  <c r="G75" i="8" s="1"/>
  <c r="G75" i="9" s="1"/>
  <c r="G75" i="10" s="1"/>
  <c r="G75" i="11" s="1"/>
  <c r="G75" i="12" s="1"/>
  <c r="F179" i="5"/>
  <c r="F221" i="4"/>
  <c r="F221" i="2"/>
  <c r="F179" i="7"/>
  <c r="F57" i="6"/>
  <c r="D13" i="13"/>
  <c r="G122" i="5" l="1"/>
  <c r="G122" i="7" s="1"/>
  <c r="G122" i="6" s="1"/>
  <c r="G27" i="3"/>
  <c r="G27" i="4" s="1"/>
  <c r="G27" i="5" s="1"/>
  <c r="G27" i="7" s="1"/>
  <c r="G27" i="6" s="1"/>
  <c r="G27" i="8" s="1"/>
  <c r="G27" i="9" s="1"/>
  <c r="G27" i="10" s="1"/>
  <c r="G27" i="11" s="1"/>
  <c r="G27" i="12" s="1"/>
  <c r="G245" i="3"/>
  <c r="G245" i="4" s="1"/>
  <c r="G245" i="5" s="1"/>
  <c r="G245" i="7" s="1"/>
  <c r="G245" i="6" s="1"/>
  <c r="G245" i="8" s="1"/>
  <c r="G245" i="9" s="1"/>
  <c r="G245" i="10" s="1"/>
  <c r="G245" i="11" s="1"/>
  <c r="G245" i="12" s="1"/>
  <c r="G24" i="7"/>
  <c r="G24" i="6" s="1"/>
  <c r="G24" i="8" s="1"/>
  <c r="G24" i="9" s="1"/>
  <c r="G24" i="10" s="1"/>
  <c r="G24" i="11" s="1"/>
  <c r="G24" i="12" s="1"/>
  <c r="F154" i="1"/>
  <c r="G155" i="1"/>
  <c r="G155" i="2" s="1"/>
  <c r="G155" i="3" s="1"/>
  <c r="G155" i="4" s="1"/>
  <c r="G155" i="5" s="1"/>
  <c r="G155" i="7" s="1"/>
  <c r="G155" i="6" s="1"/>
  <c r="G155" i="8" s="1"/>
  <c r="G155" i="9" s="1"/>
  <c r="G155" i="10" s="1"/>
  <c r="G155" i="11" s="1"/>
  <c r="G155" i="12" s="1"/>
  <c r="G200" i="3"/>
  <c r="G200" i="4" s="1"/>
  <c r="G200" i="5" s="1"/>
  <c r="G200" i="7" s="1"/>
  <c r="G200" i="6" s="1"/>
  <c r="G200" i="8" s="1"/>
  <c r="G200" i="9" s="1"/>
  <c r="G200" i="10" s="1"/>
  <c r="G200" i="11" s="1"/>
  <c r="G200" i="12" s="1"/>
  <c r="G221" i="2"/>
  <c r="G224" i="9"/>
  <c r="G224" i="10" s="1"/>
  <c r="G224" i="11" s="1"/>
  <c r="G224" i="12" s="1"/>
  <c r="G150" i="3"/>
  <c r="G150" i="4" s="1"/>
  <c r="G150" i="5" s="1"/>
  <c r="G150" i="7" s="1"/>
  <c r="G150" i="6" s="1"/>
  <c r="G150" i="8" s="1"/>
  <c r="G150" i="9" s="1"/>
  <c r="G150" i="10" s="1"/>
  <c r="G150" i="11" s="1"/>
  <c r="G150" i="12" s="1"/>
  <c r="G147" i="10"/>
  <c r="G147" i="11" s="1"/>
  <c r="G147" i="12" s="1"/>
  <c r="G174" i="9"/>
  <c r="G174" i="10" s="1"/>
  <c r="G174" i="11" s="1"/>
  <c r="G174" i="12" s="1"/>
  <c r="G53" i="10"/>
  <c r="G53" i="11" s="1"/>
  <c r="G53" i="12" s="1"/>
  <c r="F228" i="1"/>
  <c r="G229" i="1"/>
  <c r="G229" i="2" s="1"/>
  <c r="G229" i="3" s="1"/>
  <c r="G229" i="4" s="1"/>
  <c r="G229" i="5" s="1"/>
  <c r="G229" i="7" s="1"/>
  <c r="G229" i="6" s="1"/>
  <c r="G229" i="8" s="1"/>
  <c r="G229" i="9" s="1"/>
  <c r="G229" i="10" s="1"/>
  <c r="G229" i="11" s="1"/>
  <c r="G229" i="12" s="1"/>
  <c r="F31" i="1"/>
  <c r="C5" i="13" s="1"/>
  <c r="G197" i="7"/>
  <c r="G197" i="6" s="1"/>
  <c r="G197" i="8" s="1"/>
  <c r="G197" i="9" s="1"/>
  <c r="G197" i="10" s="1"/>
  <c r="G197" i="11" s="1"/>
  <c r="G197" i="12" s="1"/>
  <c r="G77" i="2"/>
  <c r="G77" i="3" s="1"/>
  <c r="G77" i="4" s="1"/>
  <c r="G77" i="5" s="1"/>
  <c r="G77" i="7" s="1"/>
  <c r="G77" i="6" s="1"/>
  <c r="G77" i="8" s="1"/>
  <c r="G77" i="9" s="1"/>
  <c r="G77" i="10" s="1"/>
  <c r="G77" i="11" s="1"/>
  <c r="G77" i="12" s="1"/>
  <c r="G171" i="2"/>
  <c r="G171" i="3" s="1"/>
  <c r="G171" i="4" s="1"/>
  <c r="G171" i="5" s="1"/>
  <c r="G171" i="7" s="1"/>
  <c r="G171" i="6" s="1"/>
  <c r="G171" i="8" s="1"/>
  <c r="G171" i="9" s="1"/>
  <c r="G171" i="10" s="1"/>
  <c r="G171" i="11" s="1"/>
  <c r="G171" i="12" s="1"/>
  <c r="G125" i="5"/>
  <c r="G125" i="7" s="1"/>
  <c r="G125" i="6" s="1"/>
  <c r="G125" i="8" s="1"/>
  <c r="G125" i="9" s="1"/>
  <c r="G125" i="10" s="1"/>
  <c r="G125" i="11" s="1"/>
  <c r="G125" i="12" s="1"/>
  <c r="F129" i="2"/>
  <c r="F6" i="1"/>
  <c r="G7" i="1"/>
  <c r="G7" i="2" s="1"/>
  <c r="G82" i="1"/>
  <c r="G82" i="2" s="1"/>
  <c r="G82" i="3" s="1"/>
  <c r="G82" i="4" s="1"/>
  <c r="G82" i="5" s="1"/>
  <c r="G82" i="7" s="1"/>
  <c r="G82" i="6" s="1"/>
  <c r="G82" i="8" s="1"/>
  <c r="G82" i="9" s="1"/>
  <c r="G82" i="10" s="1"/>
  <c r="G82" i="11" s="1"/>
  <c r="G82" i="12" s="1"/>
  <c r="F81" i="1"/>
  <c r="G106" i="1"/>
  <c r="G106" i="2" s="1"/>
  <c r="G106" i="3" s="1"/>
  <c r="G106" i="4" s="1"/>
  <c r="G106" i="5" s="1"/>
  <c r="G106" i="7" s="1"/>
  <c r="G106" i="6" s="1"/>
  <c r="G106" i="8" s="1"/>
  <c r="G106" i="9" s="1"/>
  <c r="G106" i="10" s="1"/>
  <c r="G106" i="11" s="1"/>
  <c r="G106" i="12" s="1"/>
  <c r="F105" i="1"/>
  <c r="F129" i="1"/>
  <c r="G130" i="1"/>
  <c r="G130" i="2" s="1"/>
  <c r="G130" i="3" s="1"/>
  <c r="G130" i="4" s="1"/>
  <c r="G130" i="5" s="1"/>
  <c r="G130" i="7" s="1"/>
  <c r="G130" i="6" s="1"/>
  <c r="G130" i="8" s="1"/>
  <c r="G130" i="9" s="1"/>
  <c r="G130" i="10" s="1"/>
  <c r="G130" i="11" s="1"/>
  <c r="G130" i="12" s="1"/>
  <c r="G205" i="1"/>
  <c r="G205" i="2" s="1"/>
  <c r="G205" i="3" s="1"/>
  <c r="G205" i="4" s="1"/>
  <c r="G205" i="5" s="1"/>
  <c r="G205" i="7" s="1"/>
  <c r="G205" i="6" s="1"/>
  <c r="G205" i="8" s="1"/>
  <c r="G205" i="9" s="1"/>
  <c r="G205" i="10" s="1"/>
  <c r="G205" i="11" s="1"/>
  <c r="G205" i="12" s="1"/>
  <c r="F204" i="1"/>
  <c r="F204" i="5"/>
  <c r="F105" i="10"/>
  <c r="K6" i="13"/>
  <c r="F228" i="4"/>
  <c r="G98" i="9"/>
  <c r="G98" i="10" s="1"/>
  <c r="G98" i="11" s="1"/>
  <c r="G98" i="12" s="1"/>
  <c r="J15" i="13"/>
  <c r="G122" i="8"/>
  <c r="G122" i="9" s="1"/>
  <c r="G122" i="10" s="1"/>
  <c r="G122" i="11" s="1"/>
  <c r="G122" i="12" s="1"/>
  <c r="I13" i="13"/>
  <c r="D15" i="13"/>
  <c r="I15" i="13"/>
  <c r="F178" i="3"/>
  <c r="F228" i="9"/>
  <c r="F6" i="10"/>
  <c r="F10" i="13"/>
  <c r="J16" i="13"/>
  <c r="F6" i="9"/>
  <c r="F81" i="8"/>
  <c r="D11" i="13"/>
  <c r="E6" i="13"/>
  <c r="F81" i="10"/>
  <c r="F81" i="6"/>
  <c r="E15" i="13"/>
  <c r="H6" i="13"/>
  <c r="F204" i="4"/>
  <c r="F178" i="7"/>
  <c r="F178" i="5"/>
  <c r="F57" i="5"/>
  <c r="F81" i="4"/>
  <c r="D12" i="13"/>
  <c r="F204" i="8"/>
  <c r="F6" i="3"/>
  <c r="G7" i="3"/>
  <c r="G7" i="4" s="1"/>
  <c r="G7" i="5" s="1"/>
  <c r="G7" i="7" s="1"/>
  <c r="G7" i="6" s="1"/>
  <c r="G7" i="8" s="1"/>
  <c r="G7" i="9" s="1"/>
  <c r="G7" i="10" s="1"/>
  <c r="G7" i="11" s="1"/>
  <c r="G7" i="12" s="1"/>
  <c r="F228" i="3"/>
  <c r="I12" i="13"/>
  <c r="F57" i="1"/>
  <c r="G58" i="1"/>
  <c r="G58" i="2" s="1"/>
  <c r="G58" i="3" s="1"/>
  <c r="G58" i="4" s="1"/>
  <c r="G58" i="5" s="1"/>
  <c r="G58" i="7" s="1"/>
  <c r="G58" i="6" s="1"/>
  <c r="G58" i="8" s="1"/>
  <c r="G58" i="9" s="1"/>
  <c r="G58" i="10" s="1"/>
  <c r="G58" i="11" s="1"/>
  <c r="G58" i="12" s="1"/>
  <c r="D14" i="13"/>
  <c r="F129" i="3"/>
  <c r="F154" i="9"/>
  <c r="F204" i="7"/>
  <c r="I16" i="13"/>
  <c r="B6" i="13"/>
  <c r="F6" i="11"/>
  <c r="G179" i="1"/>
  <c r="G179" i="2" s="1"/>
  <c r="G179" i="3" s="1"/>
  <c r="G179" i="4" s="1"/>
  <c r="G179" i="5" s="1"/>
  <c r="G179" i="7" s="1"/>
  <c r="G179" i="6" s="1"/>
  <c r="G179" i="8" s="1"/>
  <c r="G179" i="9" s="1"/>
  <c r="G179" i="10" s="1"/>
  <c r="G179" i="11" s="1"/>
  <c r="G179" i="12" s="1"/>
  <c r="F178" i="1"/>
  <c r="F31" i="2"/>
  <c r="G32" i="2"/>
  <c r="G32" i="3" s="1"/>
  <c r="G32" i="4" s="1"/>
  <c r="G32" i="5" s="1"/>
  <c r="G32" i="7" s="1"/>
  <c r="G32" i="6" s="1"/>
  <c r="G32" i="8" s="1"/>
  <c r="G32" i="9" s="1"/>
  <c r="G32" i="10" s="1"/>
  <c r="G32" i="11" s="1"/>
  <c r="G32" i="12" s="1"/>
  <c r="F81" i="3"/>
  <c r="F6" i="7"/>
  <c r="G221" i="3"/>
  <c r="G221" i="4" s="1"/>
  <c r="G221" i="5" s="1"/>
  <c r="G221" i="7" s="1"/>
  <c r="G221" i="6" s="1"/>
  <c r="G221" i="8" s="1"/>
  <c r="G221" i="9" s="1"/>
  <c r="G221" i="10" s="1"/>
  <c r="G221" i="11" s="1"/>
  <c r="G221" i="12" s="1"/>
  <c r="G74" i="10"/>
  <c r="G74" i="11" s="1"/>
  <c r="G74" i="12" s="1"/>
  <c r="F129" i="12"/>
  <c r="J6" i="13"/>
  <c r="D6" i="13"/>
  <c r="F9" i="13"/>
  <c r="F204" i="3"/>
  <c r="F204" i="6"/>
  <c r="F105" i="4"/>
  <c r="F154" i="10"/>
  <c r="F4" i="8" l="1"/>
  <c r="G154" i="1"/>
  <c r="G154" i="2" s="1"/>
  <c r="G154" i="3" s="1"/>
  <c r="G154" i="4" s="1"/>
  <c r="G154" i="5" s="1"/>
  <c r="G154" i="7" s="1"/>
  <c r="G154" i="6" s="1"/>
  <c r="G154" i="8" s="1"/>
  <c r="G154" i="9" s="1"/>
  <c r="G154" i="10" s="1"/>
  <c r="G154" i="11" s="1"/>
  <c r="G154" i="12" s="1"/>
  <c r="H5" i="13"/>
  <c r="G31" i="1"/>
  <c r="F4" i="1"/>
  <c r="G4" i="1" s="1"/>
  <c r="G81" i="1"/>
  <c r="G81" i="2" s="1"/>
  <c r="G81" i="3" s="1"/>
  <c r="G81" i="4" s="1"/>
  <c r="G81" i="5" s="1"/>
  <c r="G81" i="7" s="1"/>
  <c r="G81" i="6" s="1"/>
  <c r="G81" i="8" s="1"/>
  <c r="G81" i="9" s="1"/>
  <c r="G81" i="10" s="1"/>
  <c r="G81" i="11" s="1"/>
  <c r="G81" i="12" s="1"/>
  <c r="E5" i="13"/>
  <c r="G129" i="1"/>
  <c r="G129" i="2" s="1"/>
  <c r="G129" i="3" s="1"/>
  <c r="G129" i="4" s="1"/>
  <c r="G129" i="5" s="1"/>
  <c r="G129" i="7" s="1"/>
  <c r="G129" i="6" s="1"/>
  <c r="G129" i="8" s="1"/>
  <c r="G129" i="9" s="1"/>
  <c r="G129" i="10" s="1"/>
  <c r="G129" i="11" s="1"/>
  <c r="G129" i="12" s="1"/>
  <c r="G5" i="13"/>
  <c r="G105" i="1"/>
  <c r="G105" i="2" s="1"/>
  <c r="G105" i="3" s="1"/>
  <c r="G105" i="4" s="1"/>
  <c r="G105" i="5" s="1"/>
  <c r="G105" i="7" s="1"/>
  <c r="G105" i="6" s="1"/>
  <c r="G105" i="8" s="1"/>
  <c r="G105" i="9" s="1"/>
  <c r="G105" i="10" s="1"/>
  <c r="G105" i="11" s="1"/>
  <c r="G105" i="12" s="1"/>
  <c r="F5" i="13"/>
  <c r="G6" i="13"/>
  <c r="K5" i="13"/>
  <c r="G228" i="1"/>
  <c r="G228" i="2" s="1"/>
  <c r="G228" i="3" s="1"/>
  <c r="G228" i="4" s="1"/>
  <c r="G228" i="5" s="1"/>
  <c r="G228" i="7" s="1"/>
  <c r="G228" i="6" s="1"/>
  <c r="G228" i="8" s="1"/>
  <c r="G228" i="9" s="1"/>
  <c r="G228" i="10" s="1"/>
  <c r="G228" i="11" s="1"/>
  <c r="G228" i="12" s="1"/>
  <c r="J5" i="13"/>
  <c r="G204" i="1"/>
  <c r="G204" i="2" s="1"/>
  <c r="G204" i="3" s="1"/>
  <c r="G204" i="4" s="1"/>
  <c r="G204" i="5" s="1"/>
  <c r="G204" i="7" s="1"/>
  <c r="G204" i="6" s="1"/>
  <c r="G204" i="8" s="1"/>
  <c r="G204" i="9" s="1"/>
  <c r="G204" i="10" s="1"/>
  <c r="G204" i="11" s="1"/>
  <c r="G204" i="12" s="1"/>
  <c r="G6" i="1"/>
  <c r="G6" i="2" s="1"/>
  <c r="G6" i="3" s="1"/>
  <c r="G6" i="4" s="1"/>
  <c r="G6" i="5" s="1"/>
  <c r="G6" i="7" s="1"/>
  <c r="G6" i="6" s="1"/>
  <c r="G6" i="8" s="1"/>
  <c r="G6" i="9" s="1"/>
  <c r="G6" i="10" s="1"/>
  <c r="G6" i="11" s="1"/>
  <c r="G6" i="12" s="1"/>
  <c r="B5" i="13"/>
  <c r="E11" i="13"/>
  <c r="J11" i="13"/>
  <c r="F4" i="7"/>
  <c r="B10" i="13"/>
  <c r="J10" i="13"/>
  <c r="G7" i="13"/>
  <c r="D9" i="13"/>
  <c r="F4" i="5"/>
  <c r="I9" i="13"/>
  <c r="J8" i="13"/>
  <c r="K13" i="13"/>
  <c r="K8" i="13"/>
  <c r="F14" i="13"/>
  <c r="G57" i="1"/>
  <c r="G57" i="2" s="1"/>
  <c r="G57" i="3" s="1"/>
  <c r="G57" i="4" s="1"/>
  <c r="G57" i="5" s="1"/>
  <c r="G57" i="7" s="1"/>
  <c r="G57" i="6" s="1"/>
  <c r="G57" i="8" s="1"/>
  <c r="G57" i="9" s="1"/>
  <c r="G57" i="10" s="1"/>
  <c r="G57" i="11" s="1"/>
  <c r="G57" i="12" s="1"/>
  <c r="D5" i="13"/>
  <c r="B13" i="13"/>
  <c r="F4" i="9"/>
  <c r="F4" i="3"/>
  <c r="B7" i="13"/>
  <c r="E14" i="13"/>
  <c r="F4" i="6"/>
  <c r="I7" i="13"/>
  <c r="J9" i="13"/>
  <c r="H14" i="13"/>
  <c r="E8" i="13"/>
  <c r="F4" i="4"/>
  <c r="F4" i="10"/>
  <c r="B14" i="13"/>
  <c r="C6" i="13"/>
  <c r="G31" i="2"/>
  <c r="G31" i="3" s="1"/>
  <c r="G31" i="4" s="1"/>
  <c r="G31" i="5" s="1"/>
  <c r="G31" i="7" s="1"/>
  <c r="G31" i="6" s="1"/>
  <c r="G31" i="8" s="1"/>
  <c r="G31" i="9" s="1"/>
  <c r="G31" i="10" s="1"/>
  <c r="G31" i="11" s="1"/>
  <c r="G31" i="12" s="1"/>
  <c r="F4" i="11"/>
  <c r="B15" i="13"/>
  <c r="L15" i="13" s="1"/>
  <c r="F8" i="13"/>
  <c r="J7" i="13"/>
  <c r="G16" i="13"/>
  <c r="L16" i="13" s="1"/>
  <c r="F4" i="12"/>
  <c r="E7" i="13"/>
  <c r="G178" i="1"/>
  <c r="G178" i="2" s="1"/>
  <c r="G178" i="3" s="1"/>
  <c r="G178" i="4" s="1"/>
  <c r="G178" i="5" s="1"/>
  <c r="G178" i="7" s="1"/>
  <c r="G178" i="6" s="1"/>
  <c r="G178" i="8" s="1"/>
  <c r="G178" i="9" s="1"/>
  <c r="G178" i="10" s="1"/>
  <c r="G178" i="11" s="1"/>
  <c r="G178" i="12" s="1"/>
  <c r="I5" i="13"/>
  <c r="F4" i="2"/>
  <c r="H13" i="13"/>
  <c r="K7" i="13"/>
  <c r="J12" i="13"/>
  <c r="I10" i="13"/>
  <c r="E12" i="13"/>
  <c r="H17" i="13" l="1"/>
  <c r="L11" i="13"/>
  <c r="L6" i="13"/>
  <c r="F17" i="13"/>
  <c r="E17" i="13"/>
  <c r="G4" i="2"/>
  <c r="G4" i="3" s="1"/>
  <c r="G4" i="4" s="1"/>
  <c r="G4" i="5" s="1"/>
  <c r="G4" i="7" s="1"/>
  <c r="G4" i="6" s="1"/>
  <c r="G4" i="8" s="1"/>
  <c r="G4" i="9" s="1"/>
  <c r="G4" i="10" s="1"/>
  <c r="G4" i="11" s="1"/>
  <c r="G4" i="12" s="1"/>
  <c r="K17" i="13"/>
  <c r="L12" i="13"/>
  <c r="C17" i="13"/>
  <c r="J17" i="13"/>
  <c r="L7" i="13"/>
  <c r="L13" i="13"/>
  <c r="G17" i="13"/>
  <c r="B17" i="13"/>
  <c r="L8" i="13"/>
  <c r="L9" i="13"/>
  <c r="I17" i="13"/>
  <c r="L14" i="13"/>
  <c r="D17" i="13"/>
  <c r="L5" i="13"/>
  <c r="L10" i="13"/>
  <c r="L17" i="13" l="1"/>
</calcChain>
</file>

<file path=xl/sharedStrings.xml><?xml version="1.0" encoding="utf-8"?>
<sst xmlns="http://schemas.openxmlformats.org/spreadsheetml/2006/main" count="3145" uniqueCount="79">
  <si>
    <t>Gesamtbesucher aller Museen:</t>
  </si>
  <si>
    <t>Wallraf-Richartz-Museum:</t>
  </si>
  <si>
    <t>MuseumsCards</t>
  </si>
  <si>
    <t>Jahreskarten</t>
  </si>
  <si>
    <t>Flittard</t>
  </si>
  <si>
    <t>Stadtrundfahrten</t>
  </si>
  <si>
    <t>Einzelticket ständige Sammlung</t>
  </si>
  <si>
    <t>Kombiticket ständige Sammlung/Sonderausstellungen</t>
  </si>
  <si>
    <t>Einzelticket Sonderausstellungen</t>
  </si>
  <si>
    <t>Jahreskarten ohne Sonderausstellungen</t>
  </si>
  <si>
    <t>Jahreskarten mit Sonderausstellungen</t>
  </si>
  <si>
    <t>Single</t>
  </si>
  <si>
    <t>Family</t>
  </si>
  <si>
    <t>WelcomeCards</t>
  </si>
  <si>
    <t>Freie Besucher</t>
  </si>
  <si>
    <t>Zahlende Besucher</t>
  </si>
  <si>
    <t>durch Ticket</t>
  </si>
  <si>
    <t>freier Zugang</t>
  </si>
  <si>
    <t>Museum Ludwig</t>
  </si>
  <si>
    <t>Römisch-Germanisches Museum</t>
  </si>
  <si>
    <t>Rautenstrauch-Joest-Museum</t>
  </si>
  <si>
    <t>Museum für Angewandte Kunst</t>
  </si>
  <si>
    <t>Museum für Ostasiatische Kunst</t>
  </si>
  <si>
    <t>Museum Schnütgen</t>
  </si>
  <si>
    <t>Kölnisches Stadtmuseum</t>
  </si>
  <si>
    <t>Tagesticket ständige Sammlung/Sonderausstellungen</t>
  </si>
  <si>
    <t>Familienticket</t>
  </si>
  <si>
    <t>Gruppenticket</t>
  </si>
  <si>
    <t>Zuordnung Besuche ständige Sammlung *)</t>
  </si>
  <si>
    <t>Zuordnung Besuche Sonderausstellungen *)</t>
  </si>
  <si>
    <t>*) Die Zuordnung der Besuche auf die Produkte "ständige Sammlung" und "Sonderausstellungen" stellen lediglich Werte dar,</t>
  </si>
  <si>
    <t>die in der Verarbeitung im Produkthaushalt und im Berichtswesen II zur Umlage von Erlösen und Leistungen dienen.</t>
  </si>
  <si>
    <t>Archäologische Zone</t>
  </si>
  <si>
    <t>Wallraf-Richartz-Museum - Fondation Corboud</t>
  </si>
  <si>
    <t>Museen gesamt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</si>
  <si>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</si>
  <si>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</si>
  <si>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</si>
  <si>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</si>
  <si>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</si>
  <si>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</si>
  <si>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</si>
  <si>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</si>
  <si>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</si>
  <si>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</si>
  <si>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</si>
  <si>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</si>
  <si>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Jahressumme</t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</si>
  <si>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</si>
  <si>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</si>
  <si>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</si>
  <si>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</si>
  <si>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</si>
  <si>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</si>
  <si>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</si>
  <si>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</si>
  <si>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</si>
  <si>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</si>
  <si>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</si>
  <si>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t>Tickets</t>
  </si>
  <si>
    <t>Besucher</t>
  </si>
  <si>
    <t>gesehen:</t>
  </si>
  <si>
    <t>aufgestellt:</t>
  </si>
  <si>
    <t>Dezernent/in</t>
  </si>
  <si>
    <t>Leiter/in Museumsreferat</t>
  </si>
  <si>
    <t>Sachbearbeiter/in</t>
  </si>
  <si>
    <t>NS-Dokumentationszentrum</t>
  </si>
  <si>
    <t>NS-Dokomentationszentrum</t>
  </si>
  <si>
    <t>Tagesticket ständige Sammlung</t>
  </si>
  <si>
    <t>Tagesticket Sonderausstellungen</t>
  </si>
  <si>
    <t>Archäologische Zone (Prätorium)</t>
  </si>
  <si>
    <t>Wallraf-Richartz-Museum</t>
  </si>
  <si>
    <t>**) Die Besucher des Köln-Tages sind in der obengenannten Monatsstatistik als freie, teilweise als zahlende Besucher enthalten.</t>
  </si>
  <si>
    <t>freie Besucher</t>
  </si>
  <si>
    <t>Gesamtbesucher</t>
  </si>
  <si>
    <t>Besucher Köln-Tag **)</t>
  </si>
  <si>
    <t>2019</t>
  </si>
  <si>
    <t>Kumulation 2019</t>
  </si>
  <si>
    <t>Besucher-Jahresstatistik der Kölner Museen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</si>
</sst>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1"/>
      <name val="Arial"/>
      <family val="2"/>
    </font>
    <font>
      <b/>
      <u/>
      <sz val="16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u/>
      <sz val="14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49" fontId="1" fillId="0" borderId="0" xfId="0" applyNumberFormat="1" applyFont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3" fillId="0" borderId="0" xfId="0" applyFont="1"/>
    <xf numFmtId="0" fontId="4" fillId="0" borderId="0" xfId="0" applyFont="1"/>
    <xf numFmtId="3" fontId="4" fillId="0" borderId="0" xfId="0" applyNumberFormat="1" applyFont="1"/>
    <xf numFmtId="3" fontId="3" fillId="0" borderId="0" xfId="0" applyNumberFormat="1" applyFont="1"/>
    <xf numFmtId="0" fontId="5" fillId="0" borderId="0" xfId="0" applyFont="1"/>
    <xf numFmtId="3" fontId="5" fillId="0" borderId="0" xfId="0" applyNumberFormat="1" applyFont="1"/>
    <xf numFmtId="0" fontId="1" fillId="0" borderId="0" xfId="0" applyFont="1"/>
    <xf numFmtId="3" fontId="1" fillId="0" borderId="0" xfId="0" applyNumberFormat="1" applyFont="1"/>
    <xf numFmtId="3" fontId="6" fillId="0" borderId="0" xfId="0" applyNumberFormat="1" applyFont="1"/>
    <xf numFmtId="0" fontId="6" fillId="0" borderId="0" xfId="0" applyFont="1"/>
    <xf numFmtId="0" fontId="7" fillId="0" borderId="0" xfId="0" applyFont="1"/>
    <xf numFmtId="3" fontId="7" fillId="0" borderId="0" xfId="0" applyNumberFormat="1" applyFont="1"/>
    <xf numFmtId="0" fontId="6" fillId="0" borderId="0" xfId="0" applyFont="1" applyAlignment="1"/>
    <xf numFmtId="0" fontId="6" fillId="0" borderId="0" xfId="0" applyFont="1" applyAlignment="1">
      <alignment horizontal="centerContinuous"/>
    </xf>
    <xf numFmtId="0" fontId="5" fillId="0" borderId="1" xfId="0" applyFont="1" applyBorder="1" applyAlignment="1">
      <alignment horizontal="left"/>
    </xf>
    <xf numFmtId="0" fontId="5" fillId="2" borderId="1" xfId="0" applyFont="1" applyFill="1" applyBorder="1" applyAlignment="1">
      <alignment textRotation="45"/>
    </xf>
    <xf numFmtId="0" fontId="5" fillId="3" borderId="1" xfId="0" applyFont="1" applyFill="1" applyBorder="1" applyAlignment="1">
      <alignment textRotation="45"/>
    </xf>
    <xf numFmtId="0" fontId="5" fillId="4" borderId="1" xfId="0" applyFont="1" applyFill="1" applyBorder="1" applyAlignment="1">
      <alignment textRotation="45"/>
    </xf>
    <xf numFmtId="0" fontId="5" fillId="5" borderId="1" xfId="0" applyFont="1" applyFill="1" applyBorder="1" applyAlignment="1">
      <alignment textRotation="45"/>
    </xf>
    <xf numFmtId="0" fontId="5" fillId="6" borderId="1" xfId="0" applyFont="1" applyFill="1" applyBorder="1" applyAlignment="1">
      <alignment textRotation="45"/>
    </xf>
    <xf numFmtId="0" fontId="5" fillId="7" borderId="1" xfId="0" applyFont="1" applyFill="1" applyBorder="1" applyAlignment="1">
      <alignment textRotation="45"/>
    </xf>
    <xf numFmtId="0" fontId="5" fillId="8" borderId="1" xfId="0" applyFont="1" applyFill="1" applyBorder="1" applyAlignment="1">
      <alignment textRotation="45"/>
    </xf>
    <xf numFmtId="0" fontId="5" fillId="9" borderId="1" xfId="0" applyFont="1" applyFill="1" applyBorder="1" applyAlignment="1">
      <alignment textRotation="45"/>
    </xf>
    <xf numFmtId="0" fontId="5" fillId="10" borderId="1" xfId="0" applyFont="1" applyFill="1" applyBorder="1" applyAlignment="1">
      <alignment textRotation="45"/>
    </xf>
    <xf numFmtId="0" fontId="5" fillId="11" borderId="1" xfId="0" applyFont="1" applyFill="1" applyBorder="1" applyAlignment="1">
      <alignment textRotation="45"/>
    </xf>
    <xf numFmtId="0" fontId="5" fillId="0" borderId="1" xfId="0" applyFont="1" applyFill="1" applyBorder="1"/>
    <xf numFmtId="3" fontId="0" fillId="0" borderId="1" xfId="0" applyNumberFormat="1" applyBorder="1"/>
    <xf numFmtId="3" fontId="0" fillId="0" borderId="2" xfId="0" applyNumberFormat="1" applyBorder="1"/>
    <xf numFmtId="3" fontId="5" fillId="11" borderId="3" xfId="0" applyNumberFormat="1" applyFont="1" applyFill="1" applyBorder="1"/>
    <xf numFmtId="0" fontId="5" fillId="0" borderId="4" xfId="0" applyFont="1" applyFill="1" applyBorder="1"/>
    <xf numFmtId="3" fontId="0" fillId="0" borderId="4" xfId="0" applyNumberFormat="1" applyBorder="1"/>
    <xf numFmtId="3" fontId="5" fillId="11" borderId="5" xfId="0" applyNumberFormat="1" applyFont="1" applyFill="1" applyBorder="1"/>
    <xf numFmtId="0" fontId="5" fillId="0" borderId="6" xfId="0" applyFont="1" applyFill="1" applyBorder="1"/>
    <xf numFmtId="3" fontId="5" fillId="11" borderId="6" xfId="0" applyNumberFormat="1" applyFont="1" applyFill="1" applyBorder="1"/>
    <xf numFmtId="3" fontId="5" fillId="11" borderId="7" xfId="0" applyNumberFormat="1" applyFont="1" applyFill="1" applyBorder="1"/>
    <xf numFmtId="3" fontId="5" fillId="11" borderId="8" xfId="0" applyNumberFormat="1" applyFont="1" applyFill="1" applyBorder="1"/>
    <xf numFmtId="3" fontId="0" fillId="0" borderId="9" xfId="0" applyNumberFormat="1" applyBorder="1"/>
    <xf numFmtId="49" fontId="1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3" fontId="0" fillId="0" borderId="10" xfId="0" applyNumberFormat="1" applyFill="1" applyBorder="1"/>
    <xf numFmtId="3" fontId="0" fillId="0" borderId="12" xfId="0" applyNumberFormat="1" applyFill="1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3" fontId="0" fillId="0" borderId="13" xfId="0" applyNumberFormat="1" applyFill="1" applyBorder="1"/>
    <xf numFmtId="3" fontId="0" fillId="0" borderId="14" xfId="0" applyNumberFormat="1" applyFill="1" applyBorder="1"/>
    <xf numFmtId="0" fontId="1" fillId="0" borderId="7" xfId="0" applyFont="1" applyBorder="1"/>
    <xf numFmtId="0" fontId="1" fillId="0" borderId="15" xfId="0" applyFont="1" applyBorder="1"/>
    <xf numFmtId="0" fontId="1" fillId="0" borderId="16" xfId="0" applyFont="1" applyBorder="1"/>
    <xf numFmtId="3" fontId="1" fillId="0" borderId="7" xfId="0" applyNumberFormat="1" applyFont="1" applyFill="1" applyBorder="1"/>
    <xf numFmtId="3" fontId="1" fillId="0" borderId="16" xfId="0" applyNumberFormat="1" applyFont="1" applyFill="1" applyBorder="1"/>
    <xf numFmtId="3" fontId="0" fillId="0" borderId="0" xfId="0" applyNumberFormat="1" applyBorder="1"/>
    <xf numFmtId="3" fontId="1" fillId="0" borderId="0" xfId="0" applyNumberFormat="1" applyFont="1" applyBorder="1"/>
    <xf numFmtId="3" fontId="0" fillId="0" borderId="17" xfId="0" applyNumberFormat="1" applyBorder="1"/>
    <xf numFmtId="3" fontId="0" fillId="0" borderId="18" xfId="0" applyNumberFormat="1" applyBorder="1"/>
    <xf numFmtId="3" fontId="1" fillId="0" borderId="6" xfId="0" applyNumberFormat="1" applyFont="1" applyBorder="1"/>
    <xf numFmtId="3" fontId="5" fillId="11" borderId="19" xfId="0" applyNumberFormat="1" applyFont="1" applyFill="1" applyBorder="1"/>
    <xf numFmtId="3" fontId="7" fillId="0" borderId="0" xfId="0" applyNumberFormat="1" applyFont="1" applyFill="1"/>
    <xf numFmtId="3" fontId="6" fillId="0" borderId="0" xfId="0" applyNumberFormat="1" applyFont="1" applyFill="1"/>
    <xf numFmtId="3" fontId="5" fillId="0" borderId="0" xfId="0" applyNumberFormat="1" applyFont="1" applyFill="1"/>
    <xf numFmtId="3" fontId="3" fillId="0" borderId="0" xfId="0" applyNumberFormat="1" applyFont="1" applyFill="1"/>
    <xf numFmtId="3" fontId="1" fillId="0" borderId="0" xfId="0" applyNumberFormat="1" applyFont="1" applyFill="1"/>
    <xf numFmtId="0" fontId="3" fillId="0" borderId="0" xfId="0" applyFont="1" applyFill="1"/>
    <xf numFmtId="3" fontId="0" fillId="0" borderId="0" xfId="0" applyNumberFormat="1" applyFill="1"/>
    <xf numFmtId="49" fontId="1" fillId="0" borderId="0" xfId="0" applyNumberFormat="1" applyFont="1" applyFill="1" applyAlignment="1">
      <alignment horizontal="center"/>
    </xf>
    <xf numFmtId="3" fontId="5" fillId="0" borderId="0" xfId="0" applyNumberFormat="1" applyFont="1" applyFill="1" applyAlignment="1">
      <alignment horizontal="center"/>
    </xf>
    <xf numFmtId="3" fontId="2" fillId="0" borderId="0" xfId="0" applyNumberFormat="1" applyFont="1" applyFill="1"/>
    <xf numFmtId="0" fontId="5" fillId="12" borderId="1" xfId="0" applyFont="1" applyFill="1" applyBorder="1" applyAlignment="1">
      <alignment textRotation="45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worksheet" Target="worksheets/sheet1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worksheet" Target="worksheets/sheet10.xml"/><Relationship Id="rId17" Type="http://schemas.openxmlformats.org/officeDocument/2006/relationships/styles" Target="styles.xml"/><Relationship Id="rId2" Type="http://schemas.openxmlformats.org/officeDocument/2006/relationships/chartsheet" Target="chartsheets/sheet2.xml"/><Relationship Id="rId16" Type="http://schemas.openxmlformats.org/officeDocument/2006/relationships/theme" Target="theme/theme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3.xml"/><Relationship Id="rId15" Type="http://schemas.openxmlformats.org/officeDocument/2006/relationships/worksheet" Target="worksheets/sheet13.xml"/><Relationship Id="rId10" Type="http://schemas.openxmlformats.org/officeDocument/2006/relationships/worksheet" Target="worksheets/sheet8.xml"/><Relationship Id="rId19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worksheet" Target="worksheets/sheet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Besucher der Museen der Stadt Köln
(Gesamtbetrachtung)</a:t>
            </a:r>
          </a:p>
        </c:rich>
      </c:tx>
      <c:layout>
        <c:manualLayout>
          <c:xMode val="edge"/>
          <c:yMode val="edge"/>
          <c:x val="0.35104166666666664"/>
          <c:y val="2.03046019786857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291666666666664E-2"/>
          <c:y val="0.12521150592216582"/>
          <c:w val="0.88645833333333335"/>
          <c:h val="0.7631133671742809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Gesamt!$B$4</c:f>
              <c:strCache>
                <c:ptCount val="1"/>
                <c:pt idx="0">
                  <c:v>Wallraf-Richartz-Museum - Fondation Corboud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Gesamt!$B$5:$B$16</c:f>
              <c:numCache>
                <c:formatCode>#,##0</c:formatCode>
                <c:ptCount val="12"/>
                <c:pt idx="0">
                  <c:v>21991</c:v>
                </c:pt>
                <c:pt idx="1">
                  <c:v>24090</c:v>
                </c:pt>
                <c:pt idx="2">
                  <c:v>24264</c:v>
                </c:pt>
                <c:pt idx="3">
                  <c:v>6807</c:v>
                </c:pt>
                <c:pt idx="4">
                  <c:v>8274</c:v>
                </c:pt>
                <c:pt idx="5">
                  <c:v>5866</c:v>
                </c:pt>
                <c:pt idx="6">
                  <c:v>5960</c:v>
                </c:pt>
                <c:pt idx="7">
                  <c:v>6334</c:v>
                </c:pt>
                <c:pt idx="8">
                  <c:v>6863</c:v>
                </c:pt>
                <c:pt idx="9">
                  <c:v>10386</c:v>
                </c:pt>
                <c:pt idx="10">
                  <c:v>41640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Gesamt!$C$4</c:f>
              <c:strCache>
                <c:ptCount val="1"/>
                <c:pt idx="0">
                  <c:v>Museum Ludwig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Gesamt!$C$5:$C$16</c:f>
              <c:numCache>
                <c:formatCode>#,##0</c:formatCode>
                <c:ptCount val="12"/>
                <c:pt idx="0">
                  <c:v>36166</c:v>
                </c:pt>
                <c:pt idx="1">
                  <c:v>15479</c:v>
                </c:pt>
                <c:pt idx="2">
                  <c:v>21206</c:v>
                </c:pt>
                <c:pt idx="3">
                  <c:v>20459</c:v>
                </c:pt>
                <c:pt idx="4">
                  <c:v>24489</c:v>
                </c:pt>
                <c:pt idx="5">
                  <c:v>17637</c:v>
                </c:pt>
                <c:pt idx="6">
                  <c:v>17847</c:v>
                </c:pt>
                <c:pt idx="7">
                  <c:v>17130</c:v>
                </c:pt>
                <c:pt idx="8">
                  <c:v>15561</c:v>
                </c:pt>
                <c:pt idx="9">
                  <c:v>18110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Gesamt!$D$4</c:f>
              <c:strCache>
                <c:ptCount val="1"/>
                <c:pt idx="0">
                  <c:v>Römisch-Germanisches Museum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Gesamt!$D$5:$D$16</c:f>
              <c:numCache>
                <c:formatCode>#,##0</c:formatCode>
                <c:ptCount val="12"/>
                <c:pt idx="0">
                  <c:v>4227</c:v>
                </c:pt>
                <c:pt idx="1">
                  <c:v>3452</c:v>
                </c:pt>
                <c:pt idx="2">
                  <c:v>5152</c:v>
                </c:pt>
                <c:pt idx="3">
                  <c:v>5852</c:v>
                </c:pt>
                <c:pt idx="4">
                  <c:v>6387</c:v>
                </c:pt>
                <c:pt idx="5">
                  <c:v>5152</c:v>
                </c:pt>
                <c:pt idx="6">
                  <c:v>2750</c:v>
                </c:pt>
                <c:pt idx="7">
                  <c:v>3842</c:v>
                </c:pt>
                <c:pt idx="8">
                  <c:v>1064</c:v>
                </c:pt>
                <c:pt idx="9">
                  <c:v>1646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Gesamt!$E$4</c:f>
              <c:strCache>
                <c:ptCount val="1"/>
                <c:pt idx="0">
                  <c:v>Rautenstrauch-Joest-Museum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Gesamt!$E$5:$E$16</c:f>
              <c:numCache>
                <c:formatCode>#,##0</c:formatCode>
                <c:ptCount val="12"/>
                <c:pt idx="0">
                  <c:v>14424</c:v>
                </c:pt>
                <c:pt idx="1">
                  <c:v>15892</c:v>
                </c:pt>
                <c:pt idx="2">
                  <c:v>5436</c:v>
                </c:pt>
                <c:pt idx="3">
                  <c:v>4634</c:v>
                </c:pt>
                <c:pt idx="4">
                  <c:v>5386</c:v>
                </c:pt>
                <c:pt idx="5">
                  <c:v>3794</c:v>
                </c:pt>
                <c:pt idx="6">
                  <c:v>5268</c:v>
                </c:pt>
                <c:pt idx="7">
                  <c:v>4246</c:v>
                </c:pt>
                <c:pt idx="8">
                  <c:v>3979</c:v>
                </c:pt>
                <c:pt idx="9">
                  <c:v>5361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4"/>
          <c:order val="4"/>
          <c:tx>
            <c:strRef>
              <c:f>Gesamt!$F$4</c:f>
              <c:strCache>
                <c:ptCount val="1"/>
                <c:pt idx="0">
                  <c:v>Museum für Angewandte Kunst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Gesamt!$F$5:$F$16</c:f>
              <c:numCache>
                <c:formatCode>#,##0</c:formatCode>
                <c:ptCount val="12"/>
                <c:pt idx="0">
                  <c:v>13209</c:v>
                </c:pt>
                <c:pt idx="1">
                  <c:v>9076</c:v>
                </c:pt>
                <c:pt idx="2">
                  <c:v>9119</c:v>
                </c:pt>
                <c:pt idx="3">
                  <c:v>5395</c:v>
                </c:pt>
                <c:pt idx="4">
                  <c:v>8283</c:v>
                </c:pt>
                <c:pt idx="5">
                  <c:v>4131</c:v>
                </c:pt>
                <c:pt idx="6">
                  <c:v>2254</c:v>
                </c:pt>
                <c:pt idx="7">
                  <c:v>7385</c:v>
                </c:pt>
                <c:pt idx="8">
                  <c:v>6601</c:v>
                </c:pt>
                <c:pt idx="9">
                  <c:v>8527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5"/>
          <c:order val="5"/>
          <c:tx>
            <c:strRef>
              <c:f>Gesamt!$G$4</c:f>
              <c:strCache>
                <c:ptCount val="1"/>
                <c:pt idx="0">
                  <c:v>Museum für Ostasiatische Kunst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Gesamt!$G$5:$G$16</c:f>
              <c:numCache>
                <c:formatCode>#,##0</c:formatCode>
                <c:ptCount val="12"/>
                <c:pt idx="0">
                  <c:v>1604</c:v>
                </c:pt>
                <c:pt idx="1">
                  <c:v>1689</c:v>
                </c:pt>
                <c:pt idx="2">
                  <c:v>1828</c:v>
                </c:pt>
                <c:pt idx="3">
                  <c:v>1759</c:v>
                </c:pt>
                <c:pt idx="4">
                  <c:v>1656</c:v>
                </c:pt>
                <c:pt idx="5">
                  <c:v>1478</c:v>
                </c:pt>
                <c:pt idx="6">
                  <c:v>1184</c:v>
                </c:pt>
                <c:pt idx="7">
                  <c:v>1385</c:v>
                </c:pt>
                <c:pt idx="8">
                  <c:v>1199</c:v>
                </c:pt>
                <c:pt idx="9">
                  <c:v>1235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6"/>
          <c:order val="6"/>
          <c:tx>
            <c:strRef>
              <c:f>Gesamt!$H$4</c:f>
              <c:strCache>
                <c:ptCount val="1"/>
                <c:pt idx="0">
                  <c:v>Museum Schnütgen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Gesamt!$H$5:$H$16</c:f>
              <c:numCache>
                <c:formatCode>#,##0</c:formatCode>
                <c:ptCount val="12"/>
                <c:pt idx="0">
                  <c:v>3659</c:v>
                </c:pt>
                <c:pt idx="1">
                  <c:v>3615</c:v>
                </c:pt>
                <c:pt idx="2">
                  <c:v>2749</c:v>
                </c:pt>
                <c:pt idx="3">
                  <c:v>2789</c:v>
                </c:pt>
                <c:pt idx="4">
                  <c:v>2174</c:v>
                </c:pt>
                <c:pt idx="5">
                  <c:v>2511</c:v>
                </c:pt>
                <c:pt idx="6">
                  <c:v>2055</c:v>
                </c:pt>
                <c:pt idx="7">
                  <c:v>2463</c:v>
                </c:pt>
                <c:pt idx="8">
                  <c:v>2376</c:v>
                </c:pt>
                <c:pt idx="9">
                  <c:v>1750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7"/>
          <c:order val="7"/>
          <c:tx>
            <c:strRef>
              <c:f>Gesamt!$I$4</c:f>
              <c:strCache>
                <c:ptCount val="1"/>
                <c:pt idx="0">
                  <c:v>Kölnisches Stadtmuseum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Gesamt!$I$5:$I$16</c:f>
              <c:numCache>
                <c:formatCode>#,##0</c:formatCode>
                <c:ptCount val="12"/>
                <c:pt idx="0">
                  <c:v>4090</c:v>
                </c:pt>
                <c:pt idx="1">
                  <c:v>19468</c:v>
                </c:pt>
                <c:pt idx="2">
                  <c:v>12067</c:v>
                </c:pt>
                <c:pt idx="3">
                  <c:v>3262</c:v>
                </c:pt>
                <c:pt idx="4">
                  <c:v>3711</c:v>
                </c:pt>
                <c:pt idx="5">
                  <c:v>9719</c:v>
                </c:pt>
                <c:pt idx="6">
                  <c:v>3100</c:v>
                </c:pt>
                <c:pt idx="7">
                  <c:v>2314</c:v>
                </c:pt>
                <c:pt idx="8">
                  <c:v>6140</c:v>
                </c:pt>
                <c:pt idx="9">
                  <c:v>8698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9"/>
          <c:order val="8"/>
          <c:tx>
            <c:strRef>
              <c:f>Gesamt!$J$4</c:f>
              <c:strCache>
                <c:ptCount val="1"/>
                <c:pt idx="0">
                  <c:v>NS-Dokumentationszentrum</c:v>
                </c:pt>
              </c:strCache>
            </c:strRef>
          </c:tx>
          <c:spPr>
            <a:solidFill>
              <a:srgbClr val="9933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Gesamt!$J$5:$J$16</c:f>
              <c:numCache>
                <c:formatCode>#,##0</c:formatCode>
                <c:ptCount val="12"/>
                <c:pt idx="0">
                  <c:v>8322</c:v>
                </c:pt>
                <c:pt idx="1">
                  <c:v>6872</c:v>
                </c:pt>
                <c:pt idx="2">
                  <c:v>7553</c:v>
                </c:pt>
                <c:pt idx="3">
                  <c:v>9124</c:v>
                </c:pt>
                <c:pt idx="4">
                  <c:v>9415</c:v>
                </c:pt>
                <c:pt idx="5">
                  <c:v>9279</c:v>
                </c:pt>
                <c:pt idx="6">
                  <c:v>8929</c:v>
                </c:pt>
                <c:pt idx="7">
                  <c:v>5512</c:v>
                </c:pt>
                <c:pt idx="8">
                  <c:v>6495</c:v>
                </c:pt>
                <c:pt idx="9">
                  <c:v>7368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8"/>
          <c:order val="9"/>
          <c:tx>
            <c:strRef>
              <c:f>Gesamt!$K$4</c:f>
              <c:strCache>
                <c:ptCount val="1"/>
                <c:pt idx="0">
                  <c:v>Archäologische Zone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Gesamt!$K$5:$K$16</c:f>
              <c:numCache>
                <c:formatCode>#,##0</c:formatCode>
                <c:ptCount val="12"/>
                <c:pt idx="0">
                  <c:v>3551</c:v>
                </c:pt>
                <c:pt idx="1">
                  <c:v>4043</c:v>
                </c:pt>
                <c:pt idx="2">
                  <c:v>5606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9045328"/>
        <c:axId val="439045720"/>
      </c:barChart>
      <c:catAx>
        <c:axId val="439045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Monate 2019</a:t>
                </a:r>
              </a:p>
            </c:rich>
          </c:tx>
          <c:layout>
            <c:manualLayout>
              <c:xMode val="edge"/>
              <c:yMode val="edge"/>
              <c:x val="0.45729166666666665"/>
              <c:y val="0.940778348122093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9045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9045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Besucher</a:t>
                </a:r>
              </a:p>
            </c:rich>
          </c:tx>
          <c:layout>
            <c:manualLayout>
              <c:xMode val="edge"/>
              <c:yMode val="edge"/>
              <c:x val="1.3541666666666667E-2"/>
              <c:y val="0.4534686130445647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90453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395833333333333"/>
          <c:y val="0"/>
          <c:w val="0.32604166666666667"/>
          <c:h val="0.28595604745155473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Besucher der Museen der Stadt Köln
(Einzelbetrachtung)</a:t>
            </a:r>
          </a:p>
        </c:rich>
      </c:tx>
      <c:layout>
        <c:manualLayout>
          <c:xMode val="edge"/>
          <c:yMode val="edge"/>
          <c:x val="0.35104166666666664"/>
          <c:y val="2.030460197868573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291666666666664E-2"/>
          <c:y val="0.16074450084602368"/>
          <c:w val="0.94062500000000004"/>
          <c:h val="0.727580372250423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Gesamt!$B$4</c:f>
              <c:strCache>
                <c:ptCount val="1"/>
                <c:pt idx="0">
                  <c:v>Wallraf-Richartz-Museum - Fondation Corboud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Gesamt!$B$5:$B$16</c:f>
              <c:numCache>
                <c:formatCode>#,##0</c:formatCode>
                <c:ptCount val="12"/>
                <c:pt idx="0">
                  <c:v>21991</c:v>
                </c:pt>
                <c:pt idx="1">
                  <c:v>24090</c:v>
                </c:pt>
                <c:pt idx="2">
                  <c:v>24264</c:v>
                </c:pt>
                <c:pt idx="3">
                  <c:v>6807</c:v>
                </c:pt>
                <c:pt idx="4">
                  <c:v>8274</c:v>
                </c:pt>
                <c:pt idx="5">
                  <c:v>5866</c:v>
                </c:pt>
                <c:pt idx="6">
                  <c:v>5960</c:v>
                </c:pt>
                <c:pt idx="7">
                  <c:v>6334</c:v>
                </c:pt>
                <c:pt idx="8">
                  <c:v>6863</c:v>
                </c:pt>
                <c:pt idx="9">
                  <c:v>10386</c:v>
                </c:pt>
                <c:pt idx="10">
                  <c:v>41640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Gesamt!$C$4</c:f>
              <c:strCache>
                <c:ptCount val="1"/>
                <c:pt idx="0">
                  <c:v>Museum Ludwig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Gesamt!$C$5:$C$16</c:f>
              <c:numCache>
                <c:formatCode>#,##0</c:formatCode>
                <c:ptCount val="12"/>
                <c:pt idx="0">
                  <c:v>36166</c:v>
                </c:pt>
                <c:pt idx="1">
                  <c:v>15479</c:v>
                </c:pt>
                <c:pt idx="2">
                  <c:v>21206</c:v>
                </c:pt>
                <c:pt idx="3">
                  <c:v>20459</c:v>
                </c:pt>
                <c:pt idx="4">
                  <c:v>24489</c:v>
                </c:pt>
                <c:pt idx="5">
                  <c:v>17637</c:v>
                </c:pt>
                <c:pt idx="6">
                  <c:v>17847</c:v>
                </c:pt>
                <c:pt idx="7">
                  <c:v>17130</c:v>
                </c:pt>
                <c:pt idx="8">
                  <c:v>15561</c:v>
                </c:pt>
                <c:pt idx="9">
                  <c:v>18110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Gesamt!$D$4</c:f>
              <c:strCache>
                <c:ptCount val="1"/>
                <c:pt idx="0">
                  <c:v>Römisch-Germanisches Museum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Gesamt!$D$5:$D$16</c:f>
              <c:numCache>
                <c:formatCode>#,##0</c:formatCode>
                <c:ptCount val="12"/>
                <c:pt idx="0">
                  <c:v>4227</c:v>
                </c:pt>
                <c:pt idx="1">
                  <c:v>3452</c:v>
                </c:pt>
                <c:pt idx="2">
                  <c:v>5152</c:v>
                </c:pt>
                <c:pt idx="3">
                  <c:v>5852</c:v>
                </c:pt>
                <c:pt idx="4">
                  <c:v>6387</c:v>
                </c:pt>
                <c:pt idx="5">
                  <c:v>5152</c:v>
                </c:pt>
                <c:pt idx="6">
                  <c:v>2750</c:v>
                </c:pt>
                <c:pt idx="7">
                  <c:v>3842</c:v>
                </c:pt>
                <c:pt idx="8">
                  <c:v>1064</c:v>
                </c:pt>
                <c:pt idx="9">
                  <c:v>1646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Gesamt!$E$4</c:f>
              <c:strCache>
                <c:ptCount val="1"/>
                <c:pt idx="0">
                  <c:v>Rautenstrauch-Joest-Museum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Gesamt!$E$5:$E$16</c:f>
              <c:numCache>
                <c:formatCode>#,##0</c:formatCode>
                <c:ptCount val="12"/>
                <c:pt idx="0">
                  <c:v>14424</c:v>
                </c:pt>
                <c:pt idx="1">
                  <c:v>15892</c:v>
                </c:pt>
                <c:pt idx="2">
                  <c:v>5436</c:v>
                </c:pt>
                <c:pt idx="3">
                  <c:v>4634</c:v>
                </c:pt>
                <c:pt idx="4">
                  <c:v>5386</c:v>
                </c:pt>
                <c:pt idx="5">
                  <c:v>3794</c:v>
                </c:pt>
                <c:pt idx="6">
                  <c:v>5268</c:v>
                </c:pt>
                <c:pt idx="7">
                  <c:v>4246</c:v>
                </c:pt>
                <c:pt idx="8">
                  <c:v>3979</c:v>
                </c:pt>
                <c:pt idx="9">
                  <c:v>5361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4"/>
          <c:order val="4"/>
          <c:tx>
            <c:strRef>
              <c:f>Gesamt!$F$4</c:f>
              <c:strCache>
                <c:ptCount val="1"/>
                <c:pt idx="0">
                  <c:v>Museum für Angewandte Kunst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Gesamt!$F$5:$F$16</c:f>
              <c:numCache>
                <c:formatCode>#,##0</c:formatCode>
                <c:ptCount val="12"/>
                <c:pt idx="0">
                  <c:v>13209</c:v>
                </c:pt>
                <c:pt idx="1">
                  <c:v>9076</c:v>
                </c:pt>
                <c:pt idx="2">
                  <c:v>9119</c:v>
                </c:pt>
                <c:pt idx="3">
                  <c:v>5395</c:v>
                </c:pt>
                <c:pt idx="4">
                  <c:v>8283</c:v>
                </c:pt>
                <c:pt idx="5">
                  <c:v>4131</c:v>
                </c:pt>
                <c:pt idx="6">
                  <c:v>2254</c:v>
                </c:pt>
                <c:pt idx="7">
                  <c:v>7385</c:v>
                </c:pt>
                <c:pt idx="8">
                  <c:v>6601</c:v>
                </c:pt>
                <c:pt idx="9">
                  <c:v>8527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5"/>
          <c:order val="5"/>
          <c:tx>
            <c:strRef>
              <c:f>Gesamt!$G$4</c:f>
              <c:strCache>
                <c:ptCount val="1"/>
                <c:pt idx="0">
                  <c:v>Museum für Ostasiatische Kunst</c:v>
                </c:pt>
              </c:strCache>
            </c:strRef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Gesamt!$G$5:$G$16</c:f>
              <c:numCache>
                <c:formatCode>#,##0</c:formatCode>
                <c:ptCount val="12"/>
                <c:pt idx="0">
                  <c:v>1604</c:v>
                </c:pt>
                <c:pt idx="1">
                  <c:v>1689</c:v>
                </c:pt>
                <c:pt idx="2">
                  <c:v>1828</c:v>
                </c:pt>
                <c:pt idx="3">
                  <c:v>1759</c:v>
                </c:pt>
                <c:pt idx="4">
                  <c:v>1656</c:v>
                </c:pt>
                <c:pt idx="5">
                  <c:v>1478</c:v>
                </c:pt>
                <c:pt idx="6">
                  <c:v>1184</c:v>
                </c:pt>
                <c:pt idx="7">
                  <c:v>1385</c:v>
                </c:pt>
                <c:pt idx="8">
                  <c:v>1199</c:v>
                </c:pt>
                <c:pt idx="9">
                  <c:v>1235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6"/>
          <c:order val="6"/>
          <c:tx>
            <c:strRef>
              <c:f>Gesamt!$H$4</c:f>
              <c:strCache>
                <c:ptCount val="1"/>
                <c:pt idx="0">
                  <c:v>Museum Schnütgen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Gesamt!$H$5:$H$16</c:f>
              <c:numCache>
                <c:formatCode>#,##0</c:formatCode>
                <c:ptCount val="12"/>
                <c:pt idx="0">
                  <c:v>3659</c:v>
                </c:pt>
                <c:pt idx="1">
                  <c:v>3615</c:v>
                </c:pt>
                <c:pt idx="2">
                  <c:v>2749</c:v>
                </c:pt>
                <c:pt idx="3">
                  <c:v>2789</c:v>
                </c:pt>
                <c:pt idx="4">
                  <c:v>2174</c:v>
                </c:pt>
                <c:pt idx="5">
                  <c:v>2511</c:v>
                </c:pt>
                <c:pt idx="6">
                  <c:v>2055</c:v>
                </c:pt>
                <c:pt idx="7">
                  <c:v>2463</c:v>
                </c:pt>
                <c:pt idx="8">
                  <c:v>2376</c:v>
                </c:pt>
                <c:pt idx="9">
                  <c:v>1750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7"/>
          <c:order val="7"/>
          <c:tx>
            <c:strRef>
              <c:f>Gesamt!$I$4</c:f>
              <c:strCache>
                <c:ptCount val="1"/>
                <c:pt idx="0">
                  <c:v>Kölnisches Stadtmuseum</c:v>
                </c:pt>
              </c:strCache>
            </c:strRef>
          </c:tx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Gesamt!$I$5:$I$16</c:f>
              <c:numCache>
                <c:formatCode>#,##0</c:formatCode>
                <c:ptCount val="12"/>
                <c:pt idx="0">
                  <c:v>4090</c:v>
                </c:pt>
                <c:pt idx="1">
                  <c:v>19468</c:v>
                </c:pt>
                <c:pt idx="2">
                  <c:v>12067</c:v>
                </c:pt>
                <c:pt idx="3">
                  <c:v>3262</c:v>
                </c:pt>
                <c:pt idx="4">
                  <c:v>3711</c:v>
                </c:pt>
                <c:pt idx="5">
                  <c:v>9719</c:v>
                </c:pt>
                <c:pt idx="6">
                  <c:v>3100</c:v>
                </c:pt>
                <c:pt idx="7">
                  <c:v>2314</c:v>
                </c:pt>
                <c:pt idx="8">
                  <c:v>6140</c:v>
                </c:pt>
                <c:pt idx="9">
                  <c:v>8698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9"/>
          <c:order val="8"/>
          <c:tx>
            <c:strRef>
              <c:f>Gesamt!$J$4</c:f>
              <c:strCache>
                <c:ptCount val="1"/>
                <c:pt idx="0">
                  <c:v>NS-Dokumentationszentrum</c:v>
                </c:pt>
              </c:strCache>
            </c:strRef>
          </c:tx>
          <c:spPr>
            <a:solidFill>
              <a:srgbClr val="9933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Gesamt!$J$5:$J$16</c:f>
              <c:numCache>
                <c:formatCode>#,##0</c:formatCode>
                <c:ptCount val="12"/>
                <c:pt idx="0">
                  <c:v>8322</c:v>
                </c:pt>
                <c:pt idx="1">
                  <c:v>6872</c:v>
                </c:pt>
                <c:pt idx="2">
                  <c:v>7553</c:v>
                </c:pt>
                <c:pt idx="3">
                  <c:v>9124</c:v>
                </c:pt>
                <c:pt idx="4">
                  <c:v>9415</c:v>
                </c:pt>
                <c:pt idx="5">
                  <c:v>9279</c:v>
                </c:pt>
                <c:pt idx="6">
                  <c:v>8929</c:v>
                </c:pt>
                <c:pt idx="7">
                  <c:v>5512</c:v>
                </c:pt>
                <c:pt idx="8">
                  <c:v>6495</c:v>
                </c:pt>
                <c:pt idx="9">
                  <c:v>7368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8"/>
          <c:order val="9"/>
          <c:tx>
            <c:strRef>
              <c:f>Gesamt!$K$4</c:f>
              <c:strCache>
                <c:ptCount val="1"/>
                <c:pt idx="0">
                  <c:v>Archäologische Zone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Gesamt!$A$5:$A$16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Mrz</c:v>
                </c:pt>
                <c:pt idx="3">
                  <c:v>Apr</c:v>
                </c:pt>
                <c:pt idx="4">
                  <c:v>Mai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Okt</c:v>
                </c:pt>
                <c:pt idx="10">
                  <c:v>Nov</c:v>
                </c:pt>
                <c:pt idx="11">
                  <c:v>Dez</c:v>
                </c:pt>
              </c:strCache>
            </c:strRef>
          </c:cat>
          <c:val>
            <c:numRef>
              <c:f>Gesamt!$K$5:$K$16</c:f>
              <c:numCache>
                <c:formatCode>#,##0</c:formatCode>
                <c:ptCount val="12"/>
                <c:pt idx="0">
                  <c:v>3551</c:v>
                </c:pt>
                <c:pt idx="1">
                  <c:v>4043</c:v>
                </c:pt>
                <c:pt idx="2">
                  <c:v>5606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039056"/>
        <c:axId val="439039840"/>
      </c:barChart>
      <c:catAx>
        <c:axId val="43903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Monate 2019</a:t>
                </a:r>
              </a:p>
            </c:rich>
          </c:tx>
          <c:layout>
            <c:manualLayout>
              <c:xMode val="edge"/>
              <c:yMode val="edge"/>
              <c:x val="0.484375"/>
              <c:y val="0.940778348122093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9039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90398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Besucher</a:t>
                </a:r>
              </a:p>
            </c:rich>
          </c:tx>
          <c:layout>
            <c:manualLayout>
              <c:xMode val="edge"/>
              <c:yMode val="edge"/>
              <c:x val="1.3541666666666667E-2"/>
              <c:y val="0.4720812390678316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903905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979166666666667"/>
          <c:y val="0"/>
          <c:w val="0.33020833333333333"/>
          <c:h val="0.28595604745155473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5" workbookViewId="0"/>
  </sheetViews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5" workbookViewId="0"/>
  </sheetViews>
  <pageMargins left="0.78740157499999996" right="0.78740157499999996" top="0.984251969" bottom="0.984251969" header="0.4921259845" footer="0.4921259845"/>
  <pageSetup paperSize="9"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23947" cy="5664868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54842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workbookViewId="0">
      <selection activeCell="A19" sqref="A19"/>
    </sheetView>
  </sheetViews>
  <sheetFormatPr baseColWidth="10" defaultRowHeight="12.75" x14ac:dyDescent="0.2"/>
  <cols>
    <col min="1" max="1" width="12.85546875" customWidth="1"/>
    <col min="2" max="11" width="8.7109375" customWidth="1"/>
    <col min="12" max="12" width="9.5703125" customWidth="1"/>
    <col min="13" max="15" width="8.7109375" customWidth="1"/>
    <col min="16" max="16" width="12.42578125" customWidth="1"/>
  </cols>
  <sheetData>
    <row r="1" spans="1:12" ht="15.75" x14ac:dyDescent="0.25">
      <c r="A1" s="17" t="s">
        <v>78</v>
      </c>
      <c r="B1" s="18"/>
      <c r="C1" s="18"/>
      <c r="D1" s="18"/>
      <c r="E1" s="18"/>
      <c r="F1" s="18"/>
      <c r="G1" s="18"/>
      <c r="H1" s="18"/>
    </row>
    <row r="4" spans="1:12" ht="166.5" x14ac:dyDescent="0.2">
      <c r="A4" s="19">
        <v>2019</v>
      </c>
      <c r="B4" s="20" t="s">
        <v>33</v>
      </c>
      <c r="C4" s="21" t="s">
        <v>18</v>
      </c>
      <c r="D4" s="22" t="s">
        <v>19</v>
      </c>
      <c r="E4" s="23" t="s">
        <v>20</v>
      </c>
      <c r="F4" s="24" t="s">
        <v>21</v>
      </c>
      <c r="G4" s="25" t="s">
        <v>22</v>
      </c>
      <c r="H4" s="26" t="s">
        <v>23</v>
      </c>
      <c r="I4" s="27" t="s">
        <v>24</v>
      </c>
      <c r="J4" s="75" t="s">
        <v>66</v>
      </c>
      <c r="K4" s="28" t="s">
        <v>32</v>
      </c>
      <c r="L4" s="29" t="s">
        <v>34</v>
      </c>
    </row>
    <row r="5" spans="1:12" x14ac:dyDescent="0.2">
      <c r="A5" s="30" t="s">
        <v>35</v>
      </c>
      <c r="B5" s="31">
        <f>Jan!$F$6</f>
        <v>21991</v>
      </c>
      <c r="C5" s="31">
        <f>Jan!$F$31</f>
        <v>36166</v>
      </c>
      <c r="D5" s="31">
        <f>Jan!$F$57</f>
        <v>4227</v>
      </c>
      <c r="E5" s="31">
        <f>Jan!$F$81</f>
        <v>14424</v>
      </c>
      <c r="F5" s="31">
        <f>Jan!$F$105</f>
        <v>13209</v>
      </c>
      <c r="G5" s="31">
        <f>Jan!$F$129</f>
        <v>1604</v>
      </c>
      <c r="H5" s="31">
        <f>Jan!$F$154</f>
        <v>3659</v>
      </c>
      <c r="I5" s="31">
        <f>Jan!$F$178</f>
        <v>4090</v>
      </c>
      <c r="J5" s="31">
        <f>Jan!$F$204</f>
        <v>8322</v>
      </c>
      <c r="K5" s="32">
        <f>Jan!$F$228</f>
        <v>3551</v>
      </c>
      <c r="L5" s="33">
        <f t="shared" ref="L5:L16" si="0">SUM(B5:K5)</f>
        <v>111243</v>
      </c>
    </row>
    <row r="6" spans="1:12" x14ac:dyDescent="0.2">
      <c r="A6" s="30" t="s">
        <v>36</v>
      </c>
      <c r="B6" s="31">
        <f>Feb!$F$6</f>
        <v>24090</v>
      </c>
      <c r="C6" s="31">
        <f>Feb!$F$31</f>
        <v>15479</v>
      </c>
      <c r="D6" s="31">
        <f>Feb!$F$57</f>
        <v>3452</v>
      </c>
      <c r="E6" s="31">
        <f>Feb!$F$81</f>
        <v>15892</v>
      </c>
      <c r="F6" s="31">
        <f>Feb!$F$105</f>
        <v>9076</v>
      </c>
      <c r="G6" s="31">
        <f>Feb!$F$129</f>
        <v>1689</v>
      </c>
      <c r="H6" s="31">
        <f>Feb!$F$154</f>
        <v>3615</v>
      </c>
      <c r="I6" s="31">
        <f>Feb!$F$178</f>
        <v>19468</v>
      </c>
      <c r="J6" s="31">
        <f>Feb!$F$204</f>
        <v>6872</v>
      </c>
      <c r="K6" s="32">
        <f>Feb!$F$228</f>
        <v>4043</v>
      </c>
      <c r="L6" s="33">
        <f t="shared" si="0"/>
        <v>103676</v>
      </c>
    </row>
    <row r="7" spans="1:12" x14ac:dyDescent="0.2">
      <c r="A7" s="30" t="s">
        <v>37</v>
      </c>
      <c r="B7" s="31">
        <f>Mrz!$F$6</f>
        <v>24264</v>
      </c>
      <c r="C7" s="31">
        <f>Mrz!$F$31</f>
        <v>21206</v>
      </c>
      <c r="D7" s="31">
        <f>Mrz!$F$57</f>
        <v>5152</v>
      </c>
      <c r="E7" s="31">
        <f>Mrz!$F$81</f>
        <v>5436</v>
      </c>
      <c r="F7" s="31">
        <f>Mrz!$F$105</f>
        <v>9119</v>
      </c>
      <c r="G7" s="31">
        <f>Mrz!$F$129</f>
        <v>1828</v>
      </c>
      <c r="H7" s="31">
        <f>Mrz!$F$154</f>
        <v>2749</v>
      </c>
      <c r="I7" s="31">
        <f>Mrz!$F$178</f>
        <v>12067</v>
      </c>
      <c r="J7" s="31">
        <f>Mrz!$F$204</f>
        <v>7553</v>
      </c>
      <c r="K7" s="32">
        <f>Mrz!$F$228</f>
        <v>5606</v>
      </c>
      <c r="L7" s="33">
        <f t="shared" si="0"/>
        <v>94980</v>
      </c>
    </row>
    <row r="8" spans="1:12" x14ac:dyDescent="0.2">
      <c r="A8" s="30" t="s">
        <v>38</v>
      </c>
      <c r="B8" s="31">
        <f>Apr!$F$6</f>
        <v>6807</v>
      </c>
      <c r="C8" s="31">
        <f>Apr!$F$31</f>
        <v>20459</v>
      </c>
      <c r="D8" s="31">
        <f>Apr!$F$57</f>
        <v>5852</v>
      </c>
      <c r="E8" s="31">
        <f>Apr!$F$81</f>
        <v>4634</v>
      </c>
      <c r="F8" s="31">
        <f>Apr!$F$105</f>
        <v>5395</v>
      </c>
      <c r="G8" s="31">
        <f>Apr!$F$129</f>
        <v>1759</v>
      </c>
      <c r="H8" s="31">
        <f>Apr!$F$154</f>
        <v>2789</v>
      </c>
      <c r="I8" s="31">
        <f>Apr!$F$178</f>
        <v>3262</v>
      </c>
      <c r="J8" s="31">
        <f>Apr!$F$204</f>
        <v>9124</v>
      </c>
      <c r="K8" s="32">
        <f>Apr!$F$228</f>
        <v>0</v>
      </c>
      <c r="L8" s="33">
        <f t="shared" si="0"/>
        <v>60081</v>
      </c>
    </row>
    <row r="9" spans="1:12" x14ac:dyDescent="0.2">
      <c r="A9" s="30" t="s">
        <v>39</v>
      </c>
      <c r="B9" s="31">
        <f>Mai!$F$6</f>
        <v>8274</v>
      </c>
      <c r="C9" s="31">
        <f>Mai!$F$31</f>
        <v>24489</v>
      </c>
      <c r="D9" s="31">
        <f>Mai!$F$57</f>
        <v>6387</v>
      </c>
      <c r="E9" s="31">
        <f>Mai!$F$81</f>
        <v>5386</v>
      </c>
      <c r="F9" s="31">
        <f>Mai!$F$105</f>
        <v>8283</v>
      </c>
      <c r="G9" s="31">
        <f>Mai!$F$129</f>
        <v>1656</v>
      </c>
      <c r="H9" s="31">
        <f>Mai!$F$154</f>
        <v>2174</v>
      </c>
      <c r="I9" s="31">
        <f>Mai!$F$178</f>
        <v>3711</v>
      </c>
      <c r="J9" s="31">
        <f>Mai!$F$204</f>
        <v>9415</v>
      </c>
      <c r="K9" s="32">
        <f>Mai!$F$228</f>
        <v>0</v>
      </c>
      <c r="L9" s="33">
        <f t="shared" si="0"/>
        <v>69775</v>
      </c>
    </row>
    <row r="10" spans="1:12" x14ac:dyDescent="0.2">
      <c r="A10" s="30" t="s">
        <v>40</v>
      </c>
      <c r="B10" s="31">
        <f>Jun!$F$6</f>
        <v>5866</v>
      </c>
      <c r="C10" s="31">
        <f>Jun!$F$31</f>
        <v>17637</v>
      </c>
      <c r="D10" s="31">
        <f>Jun!$F$57</f>
        <v>5152</v>
      </c>
      <c r="E10" s="31">
        <f>Jun!$F$81</f>
        <v>3794</v>
      </c>
      <c r="F10" s="31">
        <f>Jun!$F$105</f>
        <v>4131</v>
      </c>
      <c r="G10" s="31">
        <f>Jun!$F$129</f>
        <v>1478</v>
      </c>
      <c r="H10" s="31">
        <f>Jun!$F$154</f>
        <v>2511</v>
      </c>
      <c r="I10" s="31">
        <f>Jun!$F$178</f>
        <v>9719</v>
      </c>
      <c r="J10" s="31">
        <f>Jun!$F$204</f>
        <v>9279</v>
      </c>
      <c r="K10" s="32">
        <f>Jun!$F$228</f>
        <v>0</v>
      </c>
      <c r="L10" s="33">
        <f t="shared" si="0"/>
        <v>59567</v>
      </c>
    </row>
    <row r="11" spans="1:12" x14ac:dyDescent="0.2">
      <c r="A11" s="30" t="s">
        <v>41</v>
      </c>
      <c r="B11" s="31">
        <f>Jul!$F$6</f>
        <v>5960</v>
      </c>
      <c r="C11" s="31">
        <f>Jul!$F$31</f>
        <v>17847</v>
      </c>
      <c r="D11" s="31">
        <f>Jul!$F$57</f>
        <v>2750</v>
      </c>
      <c r="E11" s="31">
        <f>Jul!$F$81</f>
        <v>5268</v>
      </c>
      <c r="F11" s="31">
        <f>Jul!$F$105</f>
        <v>2254</v>
      </c>
      <c r="G11" s="31">
        <f>Jul!$F$129</f>
        <v>1184</v>
      </c>
      <c r="H11" s="31">
        <f>Jul!$F$154</f>
        <v>2055</v>
      </c>
      <c r="I11" s="31">
        <f>Jul!$F$178</f>
        <v>3100</v>
      </c>
      <c r="J11" s="31">
        <f>Jul!$F$204</f>
        <v>8929</v>
      </c>
      <c r="K11" s="32">
        <f>Jul!$F$228</f>
        <v>0</v>
      </c>
      <c r="L11" s="33">
        <f t="shared" si="0"/>
        <v>49347</v>
      </c>
    </row>
    <row r="12" spans="1:12" x14ac:dyDescent="0.2">
      <c r="A12" s="30" t="s">
        <v>42</v>
      </c>
      <c r="B12" s="31">
        <f>Aug!$F$6</f>
        <v>6334</v>
      </c>
      <c r="C12" s="31">
        <f>Aug!$F$31</f>
        <v>17130</v>
      </c>
      <c r="D12" s="31">
        <f>Aug!$F$57</f>
        <v>3842</v>
      </c>
      <c r="E12" s="31">
        <f>Aug!$F$81</f>
        <v>4246</v>
      </c>
      <c r="F12" s="31">
        <f>Aug!$F$105</f>
        <v>7385</v>
      </c>
      <c r="G12" s="31">
        <f>Aug!$F$129</f>
        <v>1385</v>
      </c>
      <c r="H12" s="31">
        <f>Aug!$F$154</f>
        <v>2463</v>
      </c>
      <c r="I12" s="31">
        <f>Aug!$F$178</f>
        <v>2314</v>
      </c>
      <c r="J12" s="31">
        <f>Aug!$F$204</f>
        <v>5512</v>
      </c>
      <c r="K12" s="32">
        <f>Aug!$F$228</f>
        <v>0</v>
      </c>
      <c r="L12" s="33">
        <f t="shared" si="0"/>
        <v>50611</v>
      </c>
    </row>
    <row r="13" spans="1:12" x14ac:dyDescent="0.2">
      <c r="A13" s="30" t="s">
        <v>43</v>
      </c>
      <c r="B13" s="31">
        <f>Sep!$F$6</f>
        <v>6863</v>
      </c>
      <c r="C13" s="31">
        <f>Sep!$F$31</f>
        <v>15561</v>
      </c>
      <c r="D13" s="31">
        <f>Sep!$F$57</f>
        <v>1064</v>
      </c>
      <c r="E13" s="31">
        <f>Sep!$F$81</f>
        <v>3979</v>
      </c>
      <c r="F13" s="31">
        <f>Sep!$F$105</f>
        <v>6601</v>
      </c>
      <c r="G13" s="31">
        <f>Sep!$F$129</f>
        <v>1199</v>
      </c>
      <c r="H13" s="31">
        <f>Sep!$F$154</f>
        <v>2376</v>
      </c>
      <c r="I13" s="31">
        <f>Sep!$F$178</f>
        <v>6140</v>
      </c>
      <c r="J13" s="31">
        <f>Sep!$F$204</f>
        <v>6495</v>
      </c>
      <c r="K13" s="32">
        <f>Sep!$F$228</f>
        <v>0</v>
      </c>
      <c r="L13" s="33">
        <f t="shared" si="0"/>
        <v>50278</v>
      </c>
    </row>
    <row r="14" spans="1:12" x14ac:dyDescent="0.2">
      <c r="A14" s="30" t="s">
        <v>44</v>
      </c>
      <c r="B14" s="31">
        <f>Okt!$F$6</f>
        <v>10386</v>
      </c>
      <c r="C14" s="31">
        <f>Okt!$F$31</f>
        <v>18110</v>
      </c>
      <c r="D14" s="31">
        <f>Okt!$F$57</f>
        <v>1646</v>
      </c>
      <c r="E14" s="31">
        <f>Okt!$F$81</f>
        <v>5361</v>
      </c>
      <c r="F14" s="31">
        <f>Okt!$F$105</f>
        <v>8527</v>
      </c>
      <c r="G14" s="31">
        <f>Okt!$F$129</f>
        <v>1235</v>
      </c>
      <c r="H14" s="31">
        <f>Okt!$F$154</f>
        <v>1750</v>
      </c>
      <c r="I14" s="31">
        <f>Okt!$F$178</f>
        <v>8698</v>
      </c>
      <c r="J14" s="31">
        <f>Okt!$F$204</f>
        <v>7368</v>
      </c>
      <c r="K14" s="32">
        <f>Okt!$F$228</f>
        <v>0</v>
      </c>
      <c r="L14" s="33">
        <f t="shared" si="0"/>
        <v>63081</v>
      </c>
    </row>
    <row r="15" spans="1:12" x14ac:dyDescent="0.2">
      <c r="A15" s="30" t="s">
        <v>45</v>
      </c>
      <c r="B15" s="31">
        <f>Nov!$F$6</f>
        <v>41640</v>
      </c>
      <c r="C15" s="31">
        <f>Nov!$F$31</f>
        <v>0</v>
      </c>
      <c r="D15" s="31">
        <f>Nov!$F$57</f>
        <v>0</v>
      </c>
      <c r="E15" s="31">
        <f>Nov!$F$81</f>
        <v>0</v>
      </c>
      <c r="F15" s="31">
        <f>Nov!$F$105</f>
        <v>0</v>
      </c>
      <c r="G15" s="31">
        <f>Nov!$F$129</f>
        <v>0</v>
      </c>
      <c r="H15" s="31">
        <f>Nov!$F$154</f>
        <v>0</v>
      </c>
      <c r="I15" s="31">
        <f>Nov!$F$178</f>
        <v>0</v>
      </c>
      <c r="J15" s="31">
        <f>Nov!$F$204</f>
        <v>0</v>
      </c>
      <c r="K15" s="32">
        <f>Nov!$F$228</f>
        <v>0</v>
      </c>
      <c r="L15" s="33">
        <f t="shared" si="0"/>
        <v>41640</v>
      </c>
    </row>
    <row r="16" spans="1:12" ht="13.5" thickBot="1" x14ac:dyDescent="0.25">
      <c r="A16" s="34" t="s">
        <v>46</v>
      </c>
      <c r="B16" s="35">
        <f>Dez!$F$6</f>
        <v>0</v>
      </c>
      <c r="C16" s="35">
        <f>Dez!$F$31</f>
        <v>0</v>
      </c>
      <c r="D16" s="35">
        <f>Dez!$F$57</f>
        <v>0</v>
      </c>
      <c r="E16" s="35">
        <f>Dez!$F$81</f>
        <v>0</v>
      </c>
      <c r="F16" s="35">
        <f>Dez!$F$105</f>
        <v>0</v>
      </c>
      <c r="G16" s="35">
        <f>Dez!$F$129</f>
        <v>0</v>
      </c>
      <c r="H16" s="35">
        <f>Dez!$F$154</f>
        <v>0</v>
      </c>
      <c r="I16" s="35">
        <f>Dez!$F$178</f>
        <v>0</v>
      </c>
      <c r="J16" s="35">
        <f>Dez!$F$204</f>
        <v>0</v>
      </c>
      <c r="K16" s="41">
        <f>Dez!$F$228</f>
        <v>0</v>
      </c>
      <c r="L16" s="36">
        <f t="shared" si="0"/>
        <v>0</v>
      </c>
    </row>
    <row r="17" spans="1:12" ht="13.5" thickTop="1" x14ac:dyDescent="0.2">
      <c r="A17" s="37" t="s">
        <v>47</v>
      </c>
      <c r="B17" s="38">
        <f t="shared" ref="B17:L17" si="1">SUM(B5:B16)</f>
        <v>162475</v>
      </c>
      <c r="C17" s="38">
        <f t="shared" si="1"/>
        <v>204084</v>
      </c>
      <c r="D17" s="38">
        <f t="shared" si="1"/>
        <v>39524</v>
      </c>
      <c r="E17" s="38">
        <f t="shared" si="1"/>
        <v>68420</v>
      </c>
      <c r="F17" s="38">
        <f t="shared" si="1"/>
        <v>73980</v>
      </c>
      <c r="G17" s="38">
        <f t="shared" si="1"/>
        <v>15017</v>
      </c>
      <c r="H17" s="38">
        <f t="shared" si="1"/>
        <v>26141</v>
      </c>
      <c r="I17" s="39">
        <f t="shared" si="1"/>
        <v>72569</v>
      </c>
      <c r="J17" s="39">
        <f t="shared" si="1"/>
        <v>78869</v>
      </c>
      <c r="K17" s="64">
        <f t="shared" si="1"/>
        <v>13200</v>
      </c>
      <c r="L17" s="40">
        <f t="shared" si="1"/>
        <v>754279</v>
      </c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71" customWidth="1"/>
    <col min="6" max="6" width="15.7109375" style="71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72" t="s">
        <v>55</v>
      </c>
      <c r="F1" s="72" t="s">
        <v>55</v>
      </c>
      <c r="G1" s="42" t="s">
        <v>77</v>
      </c>
    </row>
    <row r="2" spans="1:7" ht="15" x14ac:dyDescent="0.25">
      <c r="A2" s="1"/>
      <c r="B2" s="1"/>
      <c r="C2" s="1"/>
      <c r="D2" s="1"/>
      <c r="E2" s="73" t="s">
        <v>59</v>
      </c>
      <c r="F2" s="7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74">
        <f>SUM(E6,E31,E57,E81,E105,E129,E154,E178,E204,E228)</f>
        <v>26033</v>
      </c>
      <c r="F4" s="74">
        <f>SUM(F6,F31,F57,F81,F105,F129,F154,F178,F204,F228)</f>
        <v>50278</v>
      </c>
      <c r="G4" s="4">
        <f>F4+Aug!G4</f>
        <v>649558</v>
      </c>
    </row>
    <row r="5" spans="1:7" s="5" customFormat="1" x14ac:dyDescent="0.2">
      <c r="E5" s="71"/>
      <c r="F5" s="71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3372</v>
      </c>
      <c r="F6" s="65">
        <f>SUM(F7,F22)</f>
        <v>6863</v>
      </c>
      <c r="G6" s="16">
        <f>F6+Aug!G6</f>
        <v>110449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3372</v>
      </c>
      <c r="F7" s="66">
        <f>SUM(F8:F11,F15,F18,F21)</f>
        <v>3495</v>
      </c>
      <c r="G7" s="13">
        <f>F7+Aug!G7</f>
        <v>76831</v>
      </c>
    </row>
    <row r="8" spans="1:7" x14ac:dyDescent="0.2">
      <c r="A8" s="5"/>
      <c r="B8" s="5"/>
      <c r="C8" s="9" t="s">
        <v>6</v>
      </c>
      <c r="D8" s="5"/>
      <c r="E8" s="67">
        <v>2816</v>
      </c>
      <c r="F8" s="67">
        <f>E8</f>
        <v>2816</v>
      </c>
      <c r="G8" s="10">
        <f>F8+Aug!G8</f>
        <v>11237</v>
      </c>
    </row>
    <row r="9" spans="1:7" x14ac:dyDescent="0.2">
      <c r="A9" s="5"/>
      <c r="B9" s="5"/>
      <c r="C9" s="9" t="s">
        <v>7</v>
      </c>
      <c r="D9" s="5"/>
      <c r="E9" s="67">
        <v>0</v>
      </c>
      <c r="F9" s="67">
        <f>E9</f>
        <v>0</v>
      </c>
      <c r="G9" s="10">
        <f>F9+Aug!G9</f>
        <v>47309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>E10</f>
        <v>0</v>
      </c>
      <c r="G10" s="10">
        <f>F10+Aug!G10</f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62</v>
      </c>
      <c r="F11" s="67">
        <f>SUM(F12:F14)</f>
        <v>62</v>
      </c>
      <c r="G11" s="10">
        <f>F11+Aug!G11</f>
        <v>524</v>
      </c>
    </row>
    <row r="12" spans="1:7" outlineLevel="1" x14ac:dyDescent="0.2">
      <c r="A12" s="5"/>
      <c r="B12" s="5"/>
      <c r="C12" s="9"/>
      <c r="D12" s="5" t="s">
        <v>6</v>
      </c>
      <c r="E12" s="68">
        <v>62</v>
      </c>
      <c r="F12" s="68">
        <f>E12</f>
        <v>62</v>
      </c>
      <c r="G12" s="8">
        <f>F12+Aug!G12</f>
        <v>218</v>
      </c>
    </row>
    <row r="13" spans="1:7" outlineLevel="1" x14ac:dyDescent="0.2">
      <c r="A13" s="5"/>
      <c r="B13" s="5"/>
      <c r="C13" s="9"/>
      <c r="D13" s="5" t="s">
        <v>7</v>
      </c>
      <c r="E13" s="68">
        <v>0</v>
      </c>
      <c r="F13" s="68">
        <f>E13</f>
        <v>0</v>
      </c>
      <c r="G13" s="8">
        <f>F13+Aug!G13</f>
        <v>306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>E14</f>
        <v>0</v>
      </c>
      <c r="G14" s="8">
        <f>F14+Aug!G14</f>
        <v>0</v>
      </c>
    </row>
    <row r="15" spans="1:7" x14ac:dyDescent="0.2">
      <c r="A15" s="5"/>
      <c r="B15" s="5"/>
      <c r="C15" s="9" t="s">
        <v>3</v>
      </c>
      <c r="E15" s="67">
        <f>SUM(E16:E17)</f>
        <v>320</v>
      </c>
      <c r="F15" s="67">
        <f>SUM(F16:F17)</f>
        <v>320</v>
      </c>
      <c r="G15" s="10">
        <f>F15+Aug!G15</f>
        <v>6763</v>
      </c>
    </row>
    <row r="16" spans="1:7" outlineLevel="1" x14ac:dyDescent="0.2">
      <c r="A16" s="5"/>
      <c r="B16" s="5"/>
      <c r="D16" s="5" t="s">
        <v>9</v>
      </c>
      <c r="E16" s="68">
        <v>38</v>
      </c>
      <c r="F16" s="68">
        <f>E16</f>
        <v>38</v>
      </c>
      <c r="G16" s="8">
        <f>F16+Aug!G16</f>
        <v>361</v>
      </c>
    </row>
    <row r="17" spans="1:7" outlineLevel="1" x14ac:dyDescent="0.2">
      <c r="A17" s="5"/>
      <c r="B17" s="5"/>
      <c r="D17" s="5" t="s">
        <v>10</v>
      </c>
      <c r="E17" s="68">
        <v>282</v>
      </c>
      <c r="F17" s="68">
        <f>E17</f>
        <v>282</v>
      </c>
      <c r="G17" s="8">
        <f>F17+Aug!G17</f>
        <v>6402</v>
      </c>
    </row>
    <row r="18" spans="1:7" x14ac:dyDescent="0.2">
      <c r="A18" s="5"/>
      <c r="B18" s="5"/>
      <c r="C18" s="9" t="s">
        <v>2</v>
      </c>
      <c r="D18" s="5"/>
      <c r="E18" s="67">
        <f>SUM(E19:E20)</f>
        <v>174</v>
      </c>
      <c r="F18" s="67">
        <f>SUM(F19:F20)</f>
        <v>297</v>
      </c>
      <c r="G18" s="10">
        <f>F18+Aug!G18</f>
        <v>8498</v>
      </c>
    </row>
    <row r="19" spans="1:7" outlineLevel="1" x14ac:dyDescent="0.2">
      <c r="A19" s="5"/>
      <c r="B19" s="5"/>
      <c r="D19" s="5" t="s">
        <v>11</v>
      </c>
      <c r="E19" s="68">
        <v>133</v>
      </c>
      <c r="F19" s="68">
        <f>E19</f>
        <v>133</v>
      </c>
      <c r="G19" s="8">
        <f>F19+Aug!G19</f>
        <v>2998</v>
      </c>
    </row>
    <row r="20" spans="1:7" outlineLevel="1" x14ac:dyDescent="0.2">
      <c r="A20" s="5"/>
      <c r="B20" s="5"/>
      <c r="C20" s="5"/>
      <c r="D20" s="5" t="s">
        <v>12</v>
      </c>
      <c r="E20" s="68">
        <v>41</v>
      </c>
      <c r="F20" s="68">
        <f>E20*4</f>
        <v>164</v>
      </c>
      <c r="G20" s="8">
        <f>F20+Aug!G20</f>
        <v>5500</v>
      </c>
    </row>
    <row r="21" spans="1:7" x14ac:dyDescent="0.2">
      <c r="A21" s="5"/>
      <c r="B21" s="5"/>
      <c r="C21" s="9" t="s">
        <v>26</v>
      </c>
      <c r="D21" s="5"/>
      <c r="E21" s="67">
        <v>0</v>
      </c>
      <c r="F21" s="67">
        <f>E21*4</f>
        <v>0</v>
      </c>
      <c r="G21" s="10">
        <f>F21+Aug!G21</f>
        <v>2500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3368</v>
      </c>
      <c r="G22" s="13">
        <f>F22+Aug!G22</f>
        <v>33618</v>
      </c>
    </row>
    <row r="23" spans="1:7" x14ac:dyDescent="0.2">
      <c r="A23" s="5"/>
      <c r="B23" s="5"/>
      <c r="C23" s="5"/>
      <c r="D23" s="5"/>
      <c r="E23" s="68"/>
      <c r="F23" s="68"/>
      <c r="G23" s="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6863</v>
      </c>
      <c r="G24" s="10">
        <f>F24+Aug!G24</f>
        <v>110449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3495</v>
      </c>
      <c r="G25" s="8">
        <f>F25+Aug!G25</f>
        <v>76831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3368</v>
      </c>
      <c r="G26" s="8">
        <f>F26+Aug!G26</f>
        <v>33618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0</v>
      </c>
      <c r="G27" s="10">
        <f>F27+Aug!G27</f>
        <v>84631</v>
      </c>
    </row>
    <row r="28" spans="1:7" x14ac:dyDescent="0.2">
      <c r="A28" s="5"/>
      <c r="B28" s="5" t="s">
        <v>16</v>
      </c>
      <c r="C28" s="5"/>
      <c r="D28" s="5"/>
      <c r="E28" s="68"/>
      <c r="F28" s="68">
        <v>0</v>
      </c>
      <c r="G28" s="8">
        <f>F28+Aug!G28</f>
        <v>62839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0</v>
      </c>
      <c r="G29" s="8">
        <f>F29+Aug!G29</f>
        <v>21792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12"/>
    </row>
    <row r="31" spans="1:7" ht="18" x14ac:dyDescent="0.25">
      <c r="A31" s="15" t="s">
        <v>18</v>
      </c>
      <c r="B31" s="6"/>
      <c r="C31" s="6"/>
      <c r="D31" s="7"/>
      <c r="E31" s="65">
        <f>SUM(E32,E48)</f>
        <v>10111</v>
      </c>
      <c r="F31" s="65">
        <f>SUM(F32,F48)</f>
        <v>15561</v>
      </c>
      <c r="G31" s="16">
        <f>F31+Aug!G31</f>
        <v>185974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10111</v>
      </c>
      <c r="F32" s="66">
        <f>SUM(F33:F36,F40,F43,F46,F47)</f>
        <v>10171</v>
      </c>
      <c r="G32" s="13">
        <f>F32+Aug!G32</f>
        <v>119629</v>
      </c>
    </row>
    <row r="33" spans="1:7" x14ac:dyDescent="0.2">
      <c r="A33" s="5"/>
      <c r="B33" s="9"/>
      <c r="C33" s="9" t="s">
        <v>68</v>
      </c>
      <c r="D33" s="5"/>
      <c r="E33" s="67">
        <v>0</v>
      </c>
      <c r="F33" s="67">
        <f>E33</f>
        <v>0</v>
      </c>
      <c r="G33" s="10">
        <f>F33+Aug!G33</f>
        <v>20654</v>
      </c>
    </row>
    <row r="34" spans="1:7" x14ac:dyDescent="0.2">
      <c r="A34" s="5"/>
      <c r="B34" s="5"/>
      <c r="C34" s="9" t="s">
        <v>25</v>
      </c>
      <c r="D34" s="5"/>
      <c r="E34" s="67">
        <v>9138</v>
      </c>
      <c r="F34" s="67">
        <f>E34</f>
        <v>9138</v>
      </c>
      <c r="G34" s="10">
        <f>F34+Aug!G34</f>
        <v>87549</v>
      </c>
    </row>
    <row r="35" spans="1:7" x14ac:dyDescent="0.2">
      <c r="A35" s="5"/>
      <c r="B35" s="5"/>
      <c r="C35" s="9" t="s">
        <v>69</v>
      </c>
      <c r="D35" s="5"/>
      <c r="E35" s="67">
        <v>0</v>
      </c>
      <c r="F35" s="67">
        <f>E35</f>
        <v>0</v>
      </c>
      <c r="G35" s="10">
        <f>F35+Aug!G35</f>
        <v>6</v>
      </c>
    </row>
    <row r="36" spans="1:7" x14ac:dyDescent="0.2">
      <c r="A36" s="5"/>
      <c r="B36" s="5"/>
      <c r="C36" s="9" t="s">
        <v>13</v>
      </c>
      <c r="D36" s="5"/>
      <c r="E36" s="67">
        <f>SUM(E37:E39)</f>
        <v>130</v>
      </c>
      <c r="F36" s="67">
        <f>SUM(F37:F39)</f>
        <v>130</v>
      </c>
      <c r="G36" s="10">
        <f>F36+Aug!G36</f>
        <v>1377</v>
      </c>
    </row>
    <row r="37" spans="1:7" x14ac:dyDescent="0.2">
      <c r="A37" s="5"/>
      <c r="B37" s="5"/>
      <c r="C37" s="9"/>
      <c r="D37" s="5" t="s">
        <v>68</v>
      </c>
      <c r="E37" s="68">
        <v>0</v>
      </c>
      <c r="F37" s="68">
        <f>E37</f>
        <v>0</v>
      </c>
      <c r="G37" s="8">
        <f>F37+Aug!G37</f>
        <v>112</v>
      </c>
    </row>
    <row r="38" spans="1:7" outlineLevel="1" x14ac:dyDescent="0.2">
      <c r="A38" s="5"/>
      <c r="B38" s="5"/>
      <c r="C38" s="9"/>
      <c r="D38" s="5" t="s">
        <v>25</v>
      </c>
      <c r="E38" s="68">
        <v>130</v>
      </c>
      <c r="F38" s="68">
        <f>E38</f>
        <v>130</v>
      </c>
      <c r="G38" s="8">
        <f>F38+Aug!G38</f>
        <v>1265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8">
        <f>F39+Aug!G39</f>
        <v>0</v>
      </c>
    </row>
    <row r="40" spans="1:7" x14ac:dyDescent="0.2">
      <c r="A40" s="5"/>
      <c r="B40" s="5"/>
      <c r="C40" s="9" t="s">
        <v>3</v>
      </c>
      <c r="E40" s="67">
        <f>SUM(E41:E42)</f>
        <v>521</v>
      </c>
      <c r="F40" s="67">
        <f>SUM(F41:F42)</f>
        <v>521</v>
      </c>
      <c r="G40" s="10">
        <f>F40+Aug!G40</f>
        <v>5506</v>
      </c>
    </row>
    <row r="41" spans="1:7" outlineLevel="1" x14ac:dyDescent="0.2">
      <c r="A41" s="5"/>
      <c r="B41" s="5"/>
      <c r="D41" s="5" t="s">
        <v>9</v>
      </c>
      <c r="E41" s="68">
        <v>6</v>
      </c>
      <c r="F41" s="68">
        <f>E41</f>
        <v>6</v>
      </c>
      <c r="G41" s="8">
        <f>F41+Aug!G41</f>
        <v>47</v>
      </c>
    </row>
    <row r="42" spans="1:7" outlineLevel="1" x14ac:dyDescent="0.2">
      <c r="A42" s="5"/>
      <c r="B42" s="5"/>
      <c r="D42" s="5" t="s">
        <v>10</v>
      </c>
      <c r="E42" s="68">
        <v>515</v>
      </c>
      <c r="F42" s="68">
        <f>E42</f>
        <v>515</v>
      </c>
      <c r="G42" s="8">
        <f>F42+Aug!G42</f>
        <v>5459</v>
      </c>
    </row>
    <row r="43" spans="1:7" x14ac:dyDescent="0.2">
      <c r="A43" s="5"/>
      <c r="B43" s="5"/>
      <c r="C43" s="9" t="s">
        <v>2</v>
      </c>
      <c r="D43" s="5"/>
      <c r="E43" s="67">
        <f>SUM(E44:E45)</f>
        <v>49</v>
      </c>
      <c r="F43" s="67">
        <f>SUM(F44:F45)</f>
        <v>109</v>
      </c>
      <c r="G43" s="10">
        <f>F43+Aug!G43</f>
        <v>1440</v>
      </c>
    </row>
    <row r="44" spans="1:7" outlineLevel="1" x14ac:dyDescent="0.2">
      <c r="A44" s="5"/>
      <c r="B44" s="5"/>
      <c r="D44" s="5" t="s">
        <v>11</v>
      </c>
      <c r="E44" s="68">
        <v>29</v>
      </c>
      <c r="F44" s="68">
        <f>E44</f>
        <v>29</v>
      </c>
      <c r="G44" s="8">
        <f>F44+Aug!G44</f>
        <v>452</v>
      </c>
    </row>
    <row r="45" spans="1:7" outlineLevel="1" x14ac:dyDescent="0.2">
      <c r="A45" s="5"/>
      <c r="B45" s="5"/>
      <c r="C45" s="5"/>
      <c r="D45" s="5" t="s">
        <v>12</v>
      </c>
      <c r="E45" s="68">
        <v>20</v>
      </c>
      <c r="F45" s="68">
        <f>E45*4</f>
        <v>80</v>
      </c>
      <c r="G45" s="8">
        <f>F45+Aug!G45</f>
        <v>988</v>
      </c>
    </row>
    <row r="46" spans="1:7" x14ac:dyDescent="0.2">
      <c r="A46" s="5"/>
      <c r="B46" s="5"/>
      <c r="C46" s="9" t="s">
        <v>26</v>
      </c>
      <c r="D46" s="5"/>
      <c r="E46" s="67">
        <v>0</v>
      </c>
      <c r="F46" s="67">
        <f>E46*4</f>
        <v>0</v>
      </c>
      <c r="G46" s="10">
        <f>F46+Aug!G46</f>
        <v>528</v>
      </c>
    </row>
    <row r="47" spans="1:7" x14ac:dyDescent="0.2">
      <c r="A47" s="5"/>
      <c r="B47" s="5"/>
      <c r="C47" s="9" t="s">
        <v>27</v>
      </c>
      <c r="D47" s="5"/>
      <c r="E47" s="67">
        <v>273</v>
      </c>
      <c r="F47" s="67">
        <f>E47</f>
        <v>273</v>
      </c>
      <c r="G47" s="10">
        <f>F47+Aug!G47</f>
        <v>2569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5390</v>
      </c>
      <c r="G48" s="13">
        <f>F48+Aug!G48</f>
        <v>66345</v>
      </c>
    </row>
    <row r="49" spans="1:7" x14ac:dyDescent="0.2">
      <c r="A49" s="5"/>
      <c r="B49" s="5"/>
      <c r="C49" s="5"/>
      <c r="D49" s="5"/>
      <c r="E49" s="68"/>
      <c r="F49" s="68"/>
      <c r="G49" s="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15561</v>
      </c>
      <c r="G50" s="10">
        <f>F50+Aug!G50</f>
        <v>185968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10171</v>
      </c>
      <c r="G51" s="8">
        <f>F51+Aug!G51</f>
        <v>119623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5390</v>
      </c>
      <c r="G52" s="8">
        <f>F52+Aug!G52</f>
        <v>66345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15555</v>
      </c>
      <c r="G53" s="10">
        <f>F53+Aug!G53</f>
        <v>133388</v>
      </c>
    </row>
    <row r="54" spans="1:7" x14ac:dyDescent="0.2">
      <c r="A54" s="5"/>
      <c r="B54" s="5" t="s">
        <v>16</v>
      </c>
      <c r="C54" s="5"/>
      <c r="D54" s="5"/>
      <c r="E54" s="68"/>
      <c r="F54" s="68">
        <f>SUM(F34,F35,F38,F39,F42,F44,F45,F46,F47)</f>
        <v>10165</v>
      </c>
      <c r="G54" s="8">
        <f>F54+Aug!G54</f>
        <v>87897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f>SUM(F48)</f>
        <v>5390</v>
      </c>
      <c r="G55" s="8">
        <f>F55+Aug!G55</f>
        <v>45491</v>
      </c>
    </row>
    <row r="56" spans="1:7" x14ac:dyDescent="0.2">
      <c r="A56" s="5"/>
      <c r="B56" s="5"/>
      <c r="C56" s="5"/>
      <c r="D56" s="5"/>
      <c r="E56" s="68"/>
      <c r="F56" s="68"/>
      <c r="G56" s="8"/>
    </row>
    <row r="57" spans="1:7" ht="18" x14ac:dyDescent="0.25">
      <c r="A57" s="15" t="s">
        <v>19</v>
      </c>
      <c r="B57" s="6"/>
      <c r="C57" s="6"/>
      <c r="D57" s="7"/>
      <c r="E57" s="65">
        <f>SUM(E58,E72)</f>
        <v>1040</v>
      </c>
      <c r="F57" s="65">
        <f>SUM(F58,F72)</f>
        <v>1064</v>
      </c>
      <c r="G57" s="16">
        <f>F57+Aug!G57</f>
        <v>37878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1040</v>
      </c>
      <c r="F58" s="66">
        <f>SUM(F59:F62,F66,F69)</f>
        <v>1046</v>
      </c>
      <c r="G58" s="13">
        <f>F58+Aug!G58</f>
        <v>10936</v>
      </c>
    </row>
    <row r="59" spans="1:7" x14ac:dyDescent="0.2">
      <c r="A59" s="5"/>
      <c r="B59" s="5"/>
      <c r="C59" s="9" t="s">
        <v>6</v>
      </c>
      <c r="D59" s="5"/>
      <c r="E59" s="67">
        <v>1011</v>
      </c>
      <c r="F59" s="67">
        <f>E59</f>
        <v>1011</v>
      </c>
      <c r="G59" s="10">
        <f>F59+Aug!G59</f>
        <v>10576</v>
      </c>
    </row>
    <row r="60" spans="1:7" x14ac:dyDescent="0.2">
      <c r="A60" s="5"/>
      <c r="B60" s="5"/>
      <c r="C60" s="9" t="s">
        <v>7</v>
      </c>
      <c r="D60" s="5"/>
      <c r="E60" s="67">
        <v>0</v>
      </c>
      <c r="F60" s="67">
        <f>E60</f>
        <v>0</v>
      </c>
      <c r="G60" s="10">
        <f>F60+Aug!G60</f>
        <v>0</v>
      </c>
    </row>
    <row r="61" spans="1:7" x14ac:dyDescent="0.2">
      <c r="A61" s="5"/>
      <c r="B61" s="5"/>
      <c r="C61" s="9" t="s">
        <v>8</v>
      </c>
      <c r="D61" s="5"/>
      <c r="E61" s="67">
        <v>0</v>
      </c>
      <c r="F61" s="67">
        <f>E61</f>
        <v>0</v>
      </c>
      <c r="G61" s="10">
        <f>F61+Aug!G61</f>
        <v>0</v>
      </c>
    </row>
    <row r="62" spans="1:7" x14ac:dyDescent="0.2">
      <c r="A62" s="5"/>
      <c r="B62" s="5"/>
      <c r="C62" s="9" t="s">
        <v>13</v>
      </c>
      <c r="D62" s="5"/>
      <c r="E62" s="67">
        <f>SUM(E63:E65)</f>
        <v>16</v>
      </c>
      <c r="F62" s="67">
        <f>SUM(F63:F65)</f>
        <v>16</v>
      </c>
      <c r="G62" s="10">
        <f>F62+Aug!G62</f>
        <v>129</v>
      </c>
    </row>
    <row r="63" spans="1:7" outlineLevel="1" x14ac:dyDescent="0.2">
      <c r="A63" s="5"/>
      <c r="B63" s="5"/>
      <c r="C63" s="9"/>
      <c r="D63" s="5" t="s">
        <v>6</v>
      </c>
      <c r="E63" s="68">
        <v>16</v>
      </c>
      <c r="F63" s="68">
        <f>E63</f>
        <v>16</v>
      </c>
      <c r="G63" s="8">
        <f>F63+Aug!G63</f>
        <v>129</v>
      </c>
    </row>
    <row r="64" spans="1:7" outlineLevel="1" x14ac:dyDescent="0.2">
      <c r="A64" s="5"/>
      <c r="B64" s="5"/>
      <c r="C64" s="9"/>
      <c r="D64" s="5" t="s">
        <v>7</v>
      </c>
      <c r="E64" s="68">
        <v>0</v>
      </c>
      <c r="F64" s="68">
        <f>E64</f>
        <v>0</v>
      </c>
      <c r="G64" s="8">
        <f>F64+Aug!G64</f>
        <v>0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>E65</f>
        <v>0</v>
      </c>
      <c r="G65" s="8">
        <f>F65+Aug!G65</f>
        <v>0</v>
      </c>
    </row>
    <row r="66" spans="1:7" x14ac:dyDescent="0.2">
      <c r="A66" s="5"/>
      <c r="B66" s="5"/>
      <c r="C66" s="9" t="s">
        <v>3</v>
      </c>
      <c r="E66" s="67">
        <f>SUM(E67:E68)</f>
        <v>1</v>
      </c>
      <c r="F66" s="67">
        <f>SUM(F67:F68)</f>
        <v>1</v>
      </c>
      <c r="G66" s="10">
        <f>F66+Aug!G66</f>
        <v>34</v>
      </c>
    </row>
    <row r="67" spans="1:7" outlineLevel="1" x14ac:dyDescent="0.2">
      <c r="A67" s="5"/>
      <c r="B67" s="5"/>
      <c r="D67" s="5" t="s">
        <v>9</v>
      </c>
      <c r="E67" s="68">
        <v>0</v>
      </c>
      <c r="F67" s="68">
        <f>E67</f>
        <v>0</v>
      </c>
      <c r="G67" s="8">
        <f>F67+Aug!G67</f>
        <v>0</v>
      </c>
    </row>
    <row r="68" spans="1:7" outlineLevel="1" x14ac:dyDescent="0.2">
      <c r="A68" s="5"/>
      <c r="B68" s="5"/>
      <c r="D68" s="5" t="s">
        <v>10</v>
      </c>
      <c r="E68" s="68">
        <v>1</v>
      </c>
      <c r="F68" s="68">
        <f>E68</f>
        <v>1</v>
      </c>
      <c r="G68" s="8">
        <f>F68+Aug!G68</f>
        <v>34</v>
      </c>
    </row>
    <row r="69" spans="1:7" x14ac:dyDescent="0.2">
      <c r="A69" s="5"/>
      <c r="B69" s="5"/>
      <c r="C69" s="9" t="s">
        <v>2</v>
      </c>
      <c r="D69" s="5"/>
      <c r="E69" s="67">
        <f>SUM(E70:E71)</f>
        <v>12</v>
      </c>
      <c r="F69" s="67">
        <f>SUM(F70:F71)</f>
        <v>18</v>
      </c>
      <c r="G69" s="10">
        <f>F69+Aug!G69</f>
        <v>197</v>
      </c>
    </row>
    <row r="70" spans="1:7" outlineLevel="1" x14ac:dyDescent="0.2">
      <c r="A70" s="5"/>
      <c r="B70" s="5"/>
      <c r="D70" s="5" t="s">
        <v>11</v>
      </c>
      <c r="E70" s="68">
        <v>10</v>
      </c>
      <c r="F70" s="68">
        <f>E70</f>
        <v>10</v>
      </c>
      <c r="G70" s="8">
        <f>F70+Aug!G70</f>
        <v>65</v>
      </c>
    </row>
    <row r="71" spans="1:7" outlineLevel="1" x14ac:dyDescent="0.2">
      <c r="A71" s="5"/>
      <c r="B71" s="5"/>
      <c r="C71" s="5"/>
      <c r="D71" s="5" t="s">
        <v>12</v>
      </c>
      <c r="E71" s="68">
        <v>2</v>
      </c>
      <c r="F71" s="68">
        <f>E71*4</f>
        <v>8</v>
      </c>
      <c r="G71" s="8">
        <f>F71+Aug!G71</f>
        <v>132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18</v>
      </c>
      <c r="G72" s="13">
        <f>F72+Aug!G72</f>
        <v>26942</v>
      </c>
    </row>
    <row r="73" spans="1:7" x14ac:dyDescent="0.2">
      <c r="A73" s="5"/>
      <c r="B73" s="5"/>
      <c r="C73" s="5"/>
      <c r="D73" s="5"/>
      <c r="E73" s="68"/>
      <c r="F73" s="68"/>
      <c r="G73" s="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1064</v>
      </c>
      <c r="G74" s="10">
        <f>F74+Aug!G74</f>
        <v>11860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1046</v>
      </c>
      <c r="G75" s="8">
        <f>F75+Aug!G75</f>
        <v>10936</v>
      </c>
    </row>
    <row r="76" spans="1:7" x14ac:dyDescent="0.2">
      <c r="A76" s="9"/>
      <c r="B76" s="5" t="s">
        <v>17</v>
      </c>
      <c r="C76" s="5"/>
      <c r="D76" s="9"/>
      <c r="E76" s="68"/>
      <c r="F76" s="68">
        <f>SUM(F72)</f>
        <v>18</v>
      </c>
      <c r="G76" s="8">
        <f>F76+Aug!G76</f>
        <v>924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0</v>
      </c>
      <c r="G77" s="10">
        <f>F77+Aug!G77</f>
        <v>26076</v>
      </c>
    </row>
    <row r="78" spans="1:7" x14ac:dyDescent="0.2">
      <c r="A78" s="5"/>
      <c r="B78" s="5" t="s">
        <v>16</v>
      </c>
      <c r="C78" s="5"/>
      <c r="D78" s="5"/>
      <c r="E78" s="68"/>
      <c r="F78" s="68">
        <v>0</v>
      </c>
      <c r="G78" s="8">
        <f>F78+Aug!G78</f>
        <v>0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v>0</v>
      </c>
      <c r="G79" s="8">
        <f>F79+Aug!G79</f>
        <v>26076</v>
      </c>
    </row>
    <row r="80" spans="1:7" x14ac:dyDescent="0.2">
      <c r="A80" s="9"/>
      <c r="B80" s="9"/>
      <c r="C80" s="9"/>
      <c r="D80" s="9"/>
      <c r="E80" s="67"/>
      <c r="F80" s="67"/>
      <c r="G80" s="10"/>
    </row>
    <row r="81" spans="1:7" ht="18" x14ac:dyDescent="0.25">
      <c r="A81" s="15" t="s">
        <v>20</v>
      </c>
      <c r="B81" s="6"/>
      <c r="C81" s="6"/>
      <c r="D81" s="7"/>
      <c r="E81" s="65">
        <f>SUM(E82,E96)</f>
        <v>2250</v>
      </c>
      <c r="F81" s="65">
        <f>SUM(F82,F96)</f>
        <v>3979</v>
      </c>
      <c r="G81" s="16">
        <f>F81+Aug!G81</f>
        <v>63059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2250</v>
      </c>
      <c r="F82" s="66">
        <f>SUM(F83:F86,F90,F93)</f>
        <v>2340</v>
      </c>
      <c r="G82" s="13">
        <f>F82+Aug!G82</f>
        <v>31974</v>
      </c>
    </row>
    <row r="83" spans="1:7" x14ac:dyDescent="0.2">
      <c r="A83" s="5"/>
      <c r="B83" s="5"/>
      <c r="C83" s="9" t="s">
        <v>6</v>
      </c>
      <c r="D83" s="5"/>
      <c r="E83" s="67">
        <v>0</v>
      </c>
      <c r="F83" s="67">
        <f>E83</f>
        <v>0</v>
      </c>
      <c r="G83" s="10">
        <f>F83+Aug!G83</f>
        <v>8005</v>
      </c>
    </row>
    <row r="84" spans="1:7" x14ac:dyDescent="0.2">
      <c r="A84" s="5"/>
      <c r="B84" s="5"/>
      <c r="C84" s="9" t="s">
        <v>7</v>
      </c>
      <c r="D84" s="5"/>
      <c r="E84" s="67">
        <v>1926</v>
      </c>
      <c r="F84" s="67">
        <f>E84</f>
        <v>1926</v>
      </c>
      <c r="G84" s="10">
        <f>F84+Aug!G84</f>
        <v>10705</v>
      </c>
    </row>
    <row r="85" spans="1:7" x14ac:dyDescent="0.2">
      <c r="A85" s="5"/>
      <c r="B85" s="5"/>
      <c r="C85" s="9" t="s">
        <v>8</v>
      </c>
      <c r="D85" s="5"/>
      <c r="E85" s="67">
        <v>0</v>
      </c>
      <c r="F85" s="67">
        <f>E85</f>
        <v>0</v>
      </c>
      <c r="G85" s="10">
        <f>F85+Aug!G85</f>
        <v>8162</v>
      </c>
    </row>
    <row r="86" spans="1:7" x14ac:dyDescent="0.2">
      <c r="A86" s="5"/>
      <c r="B86" s="5"/>
      <c r="C86" s="9" t="s">
        <v>13</v>
      </c>
      <c r="D86" s="5"/>
      <c r="E86" s="67">
        <f>SUM(E87:E89)</f>
        <v>10</v>
      </c>
      <c r="F86" s="67">
        <f>SUM(F87:F89)</f>
        <v>10</v>
      </c>
      <c r="G86" s="10">
        <f>F86+Aug!G86</f>
        <v>97</v>
      </c>
    </row>
    <row r="87" spans="1:7" outlineLevel="1" x14ac:dyDescent="0.2">
      <c r="A87" s="5"/>
      <c r="B87" s="5"/>
      <c r="C87" s="9"/>
      <c r="D87" s="5" t="s">
        <v>6</v>
      </c>
      <c r="E87" s="68">
        <v>9</v>
      </c>
      <c r="F87" s="68">
        <f>E87</f>
        <v>9</v>
      </c>
      <c r="G87" s="8">
        <f>F87+Aug!G87</f>
        <v>73</v>
      </c>
    </row>
    <row r="88" spans="1:7" outlineLevel="1" x14ac:dyDescent="0.2">
      <c r="A88" s="5"/>
      <c r="B88" s="5"/>
      <c r="C88" s="9"/>
      <c r="D88" s="5" t="s">
        <v>7</v>
      </c>
      <c r="E88" s="68">
        <v>1</v>
      </c>
      <c r="F88" s="68">
        <f>E88</f>
        <v>1</v>
      </c>
      <c r="G88" s="8">
        <f>F88+Aug!G88</f>
        <v>24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>E89</f>
        <v>0</v>
      </c>
      <c r="G89" s="8">
        <f>F89+Aug!G89</f>
        <v>0</v>
      </c>
    </row>
    <row r="90" spans="1:7" x14ac:dyDescent="0.2">
      <c r="A90" s="5"/>
      <c r="B90" s="5"/>
      <c r="C90" s="9" t="s">
        <v>3</v>
      </c>
      <c r="E90" s="67">
        <f>SUM(E91:E92)</f>
        <v>244</v>
      </c>
      <c r="F90" s="67">
        <f>SUM(F91:F92)</f>
        <v>244</v>
      </c>
      <c r="G90" s="10">
        <f>F90+Aug!G90</f>
        <v>2764</v>
      </c>
    </row>
    <row r="91" spans="1:7" outlineLevel="1" x14ac:dyDescent="0.2">
      <c r="A91" s="5"/>
      <c r="B91" s="5"/>
      <c r="D91" s="5" t="s">
        <v>9</v>
      </c>
      <c r="E91" s="68">
        <v>20</v>
      </c>
      <c r="F91" s="68">
        <f>E91</f>
        <v>20</v>
      </c>
      <c r="G91" s="8">
        <f>F91+Aug!G91</f>
        <v>255</v>
      </c>
    </row>
    <row r="92" spans="1:7" outlineLevel="1" x14ac:dyDescent="0.2">
      <c r="A92" s="5"/>
      <c r="B92" s="5"/>
      <c r="D92" s="5" t="s">
        <v>10</v>
      </c>
      <c r="E92" s="68">
        <v>224</v>
      </c>
      <c r="F92" s="68">
        <f>E92</f>
        <v>224</v>
      </c>
      <c r="G92" s="8">
        <f>F92+Aug!G92</f>
        <v>2509</v>
      </c>
    </row>
    <row r="93" spans="1:7" x14ac:dyDescent="0.2">
      <c r="A93" s="5"/>
      <c r="B93" s="5"/>
      <c r="C93" s="9" t="s">
        <v>2</v>
      </c>
      <c r="D93" s="5"/>
      <c r="E93" s="67">
        <f>SUM(E94:E95)</f>
        <v>70</v>
      </c>
      <c r="F93" s="67">
        <f>SUM(F94:F95)</f>
        <v>160</v>
      </c>
      <c r="G93" s="10">
        <f>F93+Aug!G93</f>
        <v>2241</v>
      </c>
    </row>
    <row r="94" spans="1:7" outlineLevel="1" x14ac:dyDescent="0.2">
      <c r="A94" s="5"/>
      <c r="B94" s="5"/>
      <c r="D94" s="5" t="s">
        <v>11</v>
      </c>
      <c r="E94" s="68">
        <v>40</v>
      </c>
      <c r="F94" s="68">
        <f>E94</f>
        <v>40</v>
      </c>
      <c r="G94" s="8">
        <f>F94+Aug!G94</f>
        <v>457</v>
      </c>
    </row>
    <row r="95" spans="1:7" outlineLevel="1" x14ac:dyDescent="0.2">
      <c r="A95" s="5"/>
      <c r="B95" s="5"/>
      <c r="C95" s="5"/>
      <c r="D95" s="5" t="s">
        <v>12</v>
      </c>
      <c r="E95" s="68">
        <v>30</v>
      </c>
      <c r="F95" s="68">
        <f>E95*4</f>
        <v>120</v>
      </c>
      <c r="G95" s="8">
        <f>F95+Aug!G95</f>
        <v>1784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1639</v>
      </c>
      <c r="G96" s="13">
        <f>F96+Aug!G96</f>
        <v>31085</v>
      </c>
    </row>
    <row r="97" spans="1:7" x14ac:dyDescent="0.2">
      <c r="A97" s="5"/>
      <c r="B97" s="5"/>
      <c r="C97" s="5"/>
      <c r="D97" s="5"/>
      <c r="E97" s="68"/>
      <c r="F97" s="68"/>
      <c r="G97" s="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3979</v>
      </c>
      <c r="G98" s="10">
        <f>F98+Aug!G98</f>
        <v>47648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2340</v>
      </c>
      <c r="G99" s="8">
        <f>F99+Aug!G99</f>
        <v>23812</v>
      </c>
    </row>
    <row r="100" spans="1:7" x14ac:dyDescent="0.2">
      <c r="A100" s="9"/>
      <c r="B100" s="5" t="s">
        <v>17</v>
      </c>
      <c r="C100" s="5"/>
      <c r="D100" s="9"/>
      <c r="E100" s="68"/>
      <c r="F100" s="68">
        <f>SUM(F96)</f>
        <v>1639</v>
      </c>
      <c r="G100" s="8">
        <f>F100+Aug!G100</f>
        <v>23836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3950</v>
      </c>
      <c r="G101" s="10">
        <f>F101+Aug!G101</f>
        <v>44542</v>
      </c>
    </row>
    <row r="102" spans="1:7" x14ac:dyDescent="0.2">
      <c r="A102" s="5"/>
      <c r="B102" s="5" t="s">
        <v>16</v>
      </c>
      <c r="C102" s="5"/>
      <c r="D102" s="5"/>
      <c r="E102" s="68"/>
      <c r="F102" s="68">
        <f>SUM(F84,F85,F88,F89,F92,F94,F95)</f>
        <v>2311</v>
      </c>
      <c r="G102" s="8">
        <f>F102+Aug!G102</f>
        <v>22524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f>SUM(F96)</f>
        <v>1639</v>
      </c>
      <c r="G103" s="8">
        <f>F103+Aug!G103</f>
        <v>22018</v>
      </c>
    </row>
    <row r="104" spans="1:7" x14ac:dyDescent="0.2">
      <c r="A104" s="9"/>
      <c r="B104" s="5"/>
      <c r="C104" s="5"/>
      <c r="D104" s="5"/>
      <c r="E104" s="68"/>
      <c r="F104" s="68"/>
      <c r="G104" s="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3504</v>
      </c>
      <c r="F105" s="65">
        <f>SUM(F106,F120)</f>
        <v>6601</v>
      </c>
      <c r="G105" s="16">
        <f>F105+Aug!G105</f>
        <v>65453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3504</v>
      </c>
      <c r="F106" s="66">
        <f>SUM(F107:F110,F114,F117)</f>
        <v>3510</v>
      </c>
      <c r="G106" s="13">
        <f>F106+Aug!G106</f>
        <v>20075</v>
      </c>
    </row>
    <row r="107" spans="1:7" x14ac:dyDescent="0.2">
      <c r="A107" s="5"/>
      <c r="B107" s="5"/>
      <c r="C107" s="9" t="s">
        <v>6</v>
      </c>
      <c r="D107" s="5"/>
      <c r="E107" s="67">
        <v>1436</v>
      </c>
      <c r="F107" s="67">
        <f>E107</f>
        <v>1436</v>
      </c>
      <c r="G107" s="10">
        <f>F107+Aug!G107</f>
        <v>2835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>E108</f>
        <v>0</v>
      </c>
      <c r="G108" s="10">
        <f>F108+Aug!G108</f>
        <v>0</v>
      </c>
    </row>
    <row r="109" spans="1:7" x14ac:dyDescent="0.2">
      <c r="A109" s="5"/>
      <c r="B109" s="5"/>
      <c r="C109" s="9" t="s">
        <v>8</v>
      </c>
      <c r="D109" s="5"/>
      <c r="E109" s="67">
        <v>1876</v>
      </c>
      <c r="F109" s="67">
        <f>E109</f>
        <v>1876</v>
      </c>
      <c r="G109" s="10">
        <f>F109+Aug!G109</f>
        <v>16249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0</v>
      </c>
      <c r="F110" s="67">
        <f>SUM(F111:F113)</f>
        <v>0</v>
      </c>
      <c r="G110" s="10">
        <f>F110+Aug!G110</f>
        <v>0</v>
      </c>
    </row>
    <row r="111" spans="1:7" outlineLevel="1" x14ac:dyDescent="0.2">
      <c r="A111" s="5"/>
      <c r="B111" s="5"/>
      <c r="C111" s="9"/>
      <c r="D111" s="5" t="s">
        <v>6</v>
      </c>
      <c r="E111" s="68">
        <v>0</v>
      </c>
      <c r="F111" s="68">
        <f>E111</f>
        <v>0</v>
      </c>
      <c r="G111" s="8">
        <f>F111+Aug!G111</f>
        <v>0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>E112</f>
        <v>0</v>
      </c>
      <c r="G112" s="8">
        <f>F112+Aug!G112</f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>E113</f>
        <v>0</v>
      </c>
      <c r="G113" s="8">
        <f>F113+Aug!G113</f>
        <v>0</v>
      </c>
    </row>
    <row r="114" spans="1:9" x14ac:dyDescent="0.2">
      <c r="A114" s="5"/>
      <c r="B114" s="5"/>
      <c r="C114" s="9" t="s">
        <v>3</v>
      </c>
      <c r="E114" s="67">
        <f>SUM(E115:E116)</f>
        <v>186</v>
      </c>
      <c r="F114" s="67">
        <f>SUM(F115:F116)</f>
        <v>186</v>
      </c>
      <c r="G114" s="10">
        <f>F114+Aug!G114</f>
        <v>841</v>
      </c>
    </row>
    <row r="115" spans="1:9" outlineLevel="1" x14ac:dyDescent="0.2">
      <c r="A115" s="5"/>
      <c r="B115" s="5"/>
      <c r="D115" s="5" t="s">
        <v>9</v>
      </c>
      <c r="E115" s="68">
        <v>0</v>
      </c>
      <c r="F115" s="68">
        <f>E115</f>
        <v>0</v>
      </c>
      <c r="G115" s="8">
        <f>F115+Aug!G115</f>
        <v>3</v>
      </c>
    </row>
    <row r="116" spans="1:9" outlineLevel="1" x14ac:dyDescent="0.2">
      <c r="A116" s="5"/>
      <c r="B116" s="5"/>
      <c r="D116" s="5" t="s">
        <v>10</v>
      </c>
      <c r="E116" s="68">
        <v>186</v>
      </c>
      <c r="F116" s="68">
        <f>E116</f>
        <v>186</v>
      </c>
      <c r="G116" s="8">
        <f>F116+Aug!G116</f>
        <v>838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6</v>
      </c>
      <c r="F117" s="67">
        <f>SUM(F118:F119)</f>
        <v>12</v>
      </c>
      <c r="G117" s="10">
        <f>F117+Aug!G117</f>
        <v>150</v>
      </c>
    </row>
    <row r="118" spans="1:9" outlineLevel="1" x14ac:dyDescent="0.2">
      <c r="A118" s="5"/>
      <c r="B118" s="5"/>
      <c r="D118" s="5" t="s">
        <v>11</v>
      </c>
      <c r="E118" s="68">
        <v>4</v>
      </c>
      <c r="F118" s="68">
        <f>E118</f>
        <v>4</v>
      </c>
      <c r="G118" s="8">
        <f>F118+Aug!G118</f>
        <v>34</v>
      </c>
    </row>
    <row r="119" spans="1:9" outlineLevel="1" x14ac:dyDescent="0.2">
      <c r="A119" s="5"/>
      <c r="B119" s="5"/>
      <c r="C119" s="5"/>
      <c r="D119" s="5" t="s">
        <v>12</v>
      </c>
      <c r="E119" s="68">
        <v>2</v>
      </c>
      <c r="F119" s="68">
        <f>E119*4</f>
        <v>8</v>
      </c>
      <c r="G119" s="8">
        <f>F119+Aug!G119</f>
        <v>116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3091</v>
      </c>
      <c r="G120" s="13">
        <f>F120+Aug!G120</f>
        <v>45378</v>
      </c>
    </row>
    <row r="121" spans="1:9" x14ac:dyDescent="0.2">
      <c r="A121" s="5"/>
      <c r="B121" s="5"/>
      <c r="C121" s="5"/>
      <c r="D121" s="5"/>
      <c r="E121" s="68"/>
      <c r="F121" s="68"/>
      <c r="G121" s="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4725</v>
      </c>
      <c r="G122" s="10">
        <f>F122+Aug!G122</f>
        <v>13093</v>
      </c>
    </row>
    <row r="123" spans="1:9" x14ac:dyDescent="0.2">
      <c r="A123" s="9"/>
      <c r="B123" s="5" t="s">
        <v>16</v>
      </c>
      <c r="C123" s="5"/>
      <c r="D123" s="9"/>
      <c r="E123" s="68"/>
      <c r="F123" s="68">
        <f>SUM(F107,F108,F111,F112,F115,F116,F118,F119)</f>
        <v>1634</v>
      </c>
      <c r="G123" s="8">
        <f>F123+Aug!G123</f>
        <v>3219</v>
      </c>
    </row>
    <row r="124" spans="1:9" x14ac:dyDescent="0.2">
      <c r="A124" s="9"/>
      <c r="B124" s="5" t="s">
        <v>17</v>
      </c>
      <c r="C124" s="5"/>
      <c r="D124" s="9"/>
      <c r="E124" s="68"/>
      <c r="F124" s="68">
        <f>SUM(F120)</f>
        <v>3091</v>
      </c>
      <c r="G124" s="8">
        <f>F124+Aug!G124</f>
        <v>9874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4925</v>
      </c>
      <c r="G125" s="10">
        <f>F125+Aug!G125</f>
        <v>55675</v>
      </c>
    </row>
    <row r="126" spans="1:9" x14ac:dyDescent="0.2">
      <c r="A126" s="5"/>
      <c r="B126" s="5" t="s">
        <v>16</v>
      </c>
      <c r="C126" s="5"/>
      <c r="D126" s="5"/>
      <c r="E126" s="68"/>
      <c r="F126" s="68">
        <f>SUM(F108,F109,F113,F112,F116,F118,F119)</f>
        <v>2074</v>
      </c>
      <c r="G126" s="8">
        <f>F126+Aug!G126</f>
        <v>17186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v>2851</v>
      </c>
      <c r="G127" s="8">
        <f>F127+Aug!G127</f>
        <v>38489</v>
      </c>
    </row>
    <row r="128" spans="1:9" ht="15" x14ac:dyDescent="0.25">
      <c r="A128" s="5"/>
      <c r="B128" s="11"/>
      <c r="C128" s="11"/>
      <c r="D128" s="8"/>
      <c r="E128" s="70"/>
      <c r="F128" s="70"/>
      <c r="G128" s="5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771</v>
      </c>
      <c r="F129" s="65">
        <f>SUM(F130,F145)</f>
        <v>1199</v>
      </c>
      <c r="G129" s="16">
        <f>F129+Aug!G129</f>
        <v>13782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771</v>
      </c>
      <c r="F130" s="66">
        <f>SUM(F131:F134,F138,F141,F144)</f>
        <v>771</v>
      </c>
      <c r="G130" s="13">
        <f>F130+Aug!G130</f>
        <v>9979</v>
      </c>
    </row>
    <row r="131" spans="1:7" x14ac:dyDescent="0.2">
      <c r="A131" s="5"/>
      <c r="B131" s="5"/>
      <c r="C131" s="9" t="s">
        <v>6</v>
      </c>
      <c r="D131" s="5"/>
      <c r="E131" s="67">
        <v>54</v>
      </c>
      <c r="F131" s="67">
        <f>E131</f>
        <v>54</v>
      </c>
      <c r="G131" s="10">
        <f>F131+Aug!G131</f>
        <v>819</v>
      </c>
    </row>
    <row r="132" spans="1:7" x14ac:dyDescent="0.2">
      <c r="A132" s="5"/>
      <c r="B132" s="5"/>
      <c r="C132" s="9" t="s">
        <v>7</v>
      </c>
      <c r="D132" s="5"/>
      <c r="E132" s="67">
        <v>636</v>
      </c>
      <c r="F132" s="67">
        <f>E132</f>
        <v>636</v>
      </c>
      <c r="G132" s="10">
        <f>F132+Aug!G132</f>
        <v>8176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>E133</f>
        <v>0</v>
      </c>
      <c r="G133" s="10">
        <f>F133+Aug!G133</f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7</v>
      </c>
      <c r="F134" s="67">
        <f>SUM(F135:F137)</f>
        <v>7</v>
      </c>
      <c r="G134" s="10">
        <f>F134+Aug!G134</f>
        <v>93</v>
      </c>
    </row>
    <row r="135" spans="1:7" outlineLevel="1" x14ac:dyDescent="0.2">
      <c r="A135" s="5"/>
      <c r="B135" s="5"/>
      <c r="C135" s="9"/>
      <c r="D135" s="5" t="s">
        <v>6</v>
      </c>
      <c r="E135" s="68">
        <v>0</v>
      </c>
      <c r="F135" s="68">
        <f>E135</f>
        <v>0</v>
      </c>
      <c r="G135" s="8">
        <f>F135+Aug!G135</f>
        <v>32</v>
      </c>
    </row>
    <row r="136" spans="1:7" outlineLevel="1" x14ac:dyDescent="0.2">
      <c r="A136" s="5"/>
      <c r="B136" s="5"/>
      <c r="C136" s="9"/>
      <c r="D136" s="5" t="s">
        <v>7</v>
      </c>
      <c r="E136" s="68">
        <v>7</v>
      </c>
      <c r="F136" s="68">
        <f>E136</f>
        <v>7</v>
      </c>
      <c r="G136" s="8">
        <f>F136+Aug!G136</f>
        <v>61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>E137</f>
        <v>0</v>
      </c>
      <c r="G137" s="8">
        <f>F137+Aug!G137</f>
        <v>0</v>
      </c>
    </row>
    <row r="138" spans="1:7" x14ac:dyDescent="0.2">
      <c r="A138" s="5"/>
      <c r="B138" s="5"/>
      <c r="C138" s="9" t="s">
        <v>3</v>
      </c>
      <c r="E138" s="67">
        <f>SUM(E139:E140)</f>
        <v>69</v>
      </c>
      <c r="F138" s="67">
        <f>SUM(F139:F140)</f>
        <v>69</v>
      </c>
      <c r="G138" s="10">
        <f>F138+Aug!G138</f>
        <v>657</v>
      </c>
    </row>
    <row r="139" spans="1:7" outlineLevel="1" x14ac:dyDescent="0.2">
      <c r="A139" s="5"/>
      <c r="B139" s="5"/>
      <c r="D139" s="5" t="s">
        <v>9</v>
      </c>
      <c r="E139" s="68">
        <v>3</v>
      </c>
      <c r="F139" s="68">
        <f>E139</f>
        <v>3</v>
      </c>
      <c r="G139" s="8">
        <f>F139+Aug!G139</f>
        <v>14</v>
      </c>
    </row>
    <row r="140" spans="1:7" outlineLevel="1" x14ac:dyDescent="0.2">
      <c r="A140" s="5"/>
      <c r="B140" s="5"/>
      <c r="D140" s="5" t="s">
        <v>10</v>
      </c>
      <c r="E140" s="68">
        <v>66</v>
      </c>
      <c r="F140" s="68">
        <f>E140</f>
        <v>66</v>
      </c>
      <c r="G140" s="8">
        <f>F140+Aug!G140</f>
        <v>643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5</v>
      </c>
      <c r="F141" s="67">
        <f>SUM(F142:F143)</f>
        <v>5</v>
      </c>
      <c r="G141" s="10">
        <f>F141+Aug!G141</f>
        <v>234</v>
      </c>
    </row>
    <row r="142" spans="1:7" outlineLevel="1" x14ac:dyDescent="0.2">
      <c r="A142" s="5"/>
      <c r="B142" s="5"/>
      <c r="D142" s="5" t="s">
        <v>11</v>
      </c>
      <c r="E142" s="68">
        <v>5</v>
      </c>
      <c r="F142" s="68">
        <f>E142</f>
        <v>5</v>
      </c>
      <c r="G142" s="8">
        <f>F142+Aug!G142</f>
        <v>94</v>
      </c>
    </row>
    <row r="143" spans="1:7" outlineLevel="1" x14ac:dyDescent="0.2">
      <c r="A143" s="5"/>
      <c r="B143" s="5"/>
      <c r="C143" s="5"/>
      <c r="D143" s="5" t="s">
        <v>12</v>
      </c>
      <c r="E143" s="68">
        <v>0</v>
      </c>
      <c r="F143" s="68">
        <f>E143*4</f>
        <v>0</v>
      </c>
      <c r="G143" s="8">
        <f>F143+Aug!G143</f>
        <v>140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10">
        <f>F144+Aug!G144</f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428</v>
      </c>
      <c r="G145" s="13">
        <f>F145+Aug!G145</f>
        <v>3803</v>
      </c>
    </row>
    <row r="146" spans="1:7" x14ac:dyDescent="0.2">
      <c r="A146" s="5"/>
      <c r="B146" s="5"/>
      <c r="C146" s="5"/>
      <c r="D146" s="5"/>
      <c r="E146" s="68"/>
      <c r="F146" s="68"/>
      <c r="G146" s="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1199</v>
      </c>
      <c r="G147" s="10">
        <f>F147+Aug!G147</f>
        <v>13782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771</v>
      </c>
      <c r="G148" s="8">
        <f>F148+Aug!G148</f>
        <v>9979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428</v>
      </c>
      <c r="G149" s="8">
        <f>F149+Aug!G149</f>
        <v>3803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1142</v>
      </c>
      <c r="G150" s="10">
        <f>F150+Aug!G150</f>
        <v>12593</v>
      </c>
    </row>
    <row r="151" spans="1:7" x14ac:dyDescent="0.2">
      <c r="A151" s="5"/>
      <c r="B151" s="5" t="s">
        <v>16</v>
      </c>
      <c r="C151" s="5"/>
      <c r="D151" s="5"/>
      <c r="E151" s="68"/>
      <c r="F151" s="68">
        <f>SUM(F132,F133,F136,F137,F140,F142,F143,F144)</f>
        <v>714</v>
      </c>
      <c r="G151" s="8">
        <f>F151+Aug!G151</f>
        <v>9114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f>SUM(F145)</f>
        <v>428</v>
      </c>
      <c r="G152" s="8">
        <f>F152+Aug!G152</f>
        <v>3479</v>
      </c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875</v>
      </c>
      <c r="F154" s="65">
        <f>SUM(F155,F169)</f>
        <v>2376</v>
      </c>
      <c r="G154" s="16">
        <f>F154+Aug!G154</f>
        <v>24391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875</v>
      </c>
      <c r="F155" s="66">
        <f>SUM(F156:F159,F163,F166)</f>
        <v>965</v>
      </c>
      <c r="G155" s="13">
        <f>F155+Aug!G155</f>
        <v>11682</v>
      </c>
    </row>
    <row r="156" spans="1:7" x14ac:dyDescent="0.2">
      <c r="A156" s="5"/>
      <c r="B156" s="5"/>
      <c r="C156" s="9" t="s">
        <v>6</v>
      </c>
      <c r="D156" s="5"/>
      <c r="E156" s="67">
        <v>559</v>
      </c>
      <c r="F156" s="67">
        <f>E156</f>
        <v>559</v>
      </c>
      <c r="G156" s="10">
        <f>F156+Aug!G156</f>
        <v>6655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>E157</f>
        <v>0</v>
      </c>
      <c r="G157" s="10">
        <f>F157+Aug!G157</f>
        <v>0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>E158</f>
        <v>0</v>
      </c>
      <c r="G158" s="10">
        <f>F158+Aug!G158</f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2</v>
      </c>
      <c r="F159" s="67">
        <f>SUM(F160:F162)</f>
        <v>2</v>
      </c>
      <c r="G159" s="10">
        <f>F159+Aug!G159</f>
        <v>72</v>
      </c>
    </row>
    <row r="160" spans="1:7" outlineLevel="1" x14ac:dyDescent="0.2">
      <c r="A160" s="5"/>
      <c r="B160" s="5"/>
      <c r="C160" s="9"/>
      <c r="D160" s="5" t="s">
        <v>6</v>
      </c>
      <c r="E160" s="68">
        <v>2</v>
      </c>
      <c r="F160" s="68">
        <f>E160</f>
        <v>2</v>
      </c>
      <c r="G160" s="8">
        <f>F160+Aug!G160</f>
        <v>72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>E161</f>
        <v>0</v>
      </c>
      <c r="G161" s="8">
        <f>F161+Aug!G161</f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>E162</f>
        <v>0</v>
      </c>
      <c r="G162" s="8">
        <f>F162+Aug!G162</f>
        <v>0</v>
      </c>
    </row>
    <row r="163" spans="1:7" x14ac:dyDescent="0.2">
      <c r="A163" s="5"/>
      <c r="B163" s="5"/>
      <c r="C163" s="9" t="s">
        <v>3</v>
      </c>
      <c r="E163" s="67">
        <f>SUM(E164:E165)</f>
        <v>244</v>
      </c>
      <c r="F163" s="67">
        <f>SUM(F164:F165)</f>
        <v>244</v>
      </c>
      <c r="G163" s="10">
        <f>F163+Aug!G163</f>
        <v>2764</v>
      </c>
    </row>
    <row r="164" spans="1:7" outlineLevel="1" x14ac:dyDescent="0.2">
      <c r="A164" s="5"/>
      <c r="B164" s="5"/>
      <c r="D164" s="5" t="s">
        <v>9</v>
      </c>
      <c r="E164" s="68">
        <v>20</v>
      </c>
      <c r="F164" s="68">
        <f>E164</f>
        <v>20</v>
      </c>
      <c r="G164" s="8">
        <f>F164+Aug!G164</f>
        <v>255</v>
      </c>
    </row>
    <row r="165" spans="1:7" outlineLevel="1" x14ac:dyDescent="0.2">
      <c r="A165" s="5"/>
      <c r="B165" s="5"/>
      <c r="D165" s="5" t="s">
        <v>10</v>
      </c>
      <c r="E165" s="68">
        <v>224</v>
      </c>
      <c r="F165" s="68">
        <f>E165</f>
        <v>224</v>
      </c>
      <c r="G165" s="8">
        <f>F165+Aug!G165</f>
        <v>2509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70</v>
      </c>
      <c r="F166" s="67">
        <f>SUM(F167:F168)</f>
        <v>160</v>
      </c>
      <c r="G166" s="10">
        <f>F166+Aug!G166</f>
        <v>2191</v>
      </c>
    </row>
    <row r="167" spans="1:7" outlineLevel="1" x14ac:dyDescent="0.2">
      <c r="A167" s="5"/>
      <c r="B167" s="5"/>
      <c r="D167" s="5" t="s">
        <v>11</v>
      </c>
      <c r="E167" s="68">
        <v>40</v>
      </c>
      <c r="F167" s="68">
        <f>E167</f>
        <v>40</v>
      </c>
      <c r="G167" s="8">
        <f>F167+Aug!G167</f>
        <v>407</v>
      </c>
    </row>
    <row r="168" spans="1:7" outlineLevel="1" x14ac:dyDescent="0.2">
      <c r="A168" s="5"/>
      <c r="B168" s="5"/>
      <c r="C168" s="5"/>
      <c r="D168" s="5" t="s">
        <v>12</v>
      </c>
      <c r="E168" s="68">
        <v>30</v>
      </c>
      <c r="F168" s="68">
        <f>E168*4</f>
        <v>120</v>
      </c>
      <c r="G168" s="8">
        <f>F168+Aug!G168</f>
        <v>1784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1411</v>
      </c>
      <c r="G169" s="13">
        <f>F169+Aug!G169</f>
        <v>12709</v>
      </c>
    </row>
    <row r="170" spans="1:7" x14ac:dyDescent="0.2">
      <c r="A170" s="5"/>
      <c r="B170" s="5"/>
      <c r="C170" s="5"/>
      <c r="D170" s="5"/>
      <c r="E170" s="68"/>
      <c r="F170" s="68"/>
      <c r="G170" s="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2376</v>
      </c>
      <c r="G171" s="10">
        <f>F171+Aug!G171</f>
        <v>24391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965</v>
      </c>
      <c r="G172" s="8">
        <f>F172+Aug!G172</f>
        <v>11682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1411</v>
      </c>
      <c r="G173" s="8">
        <f>F173+Aug!G173</f>
        <v>12709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10">
        <f>F174+Aug!G174</f>
        <v>0</v>
      </c>
    </row>
    <row r="175" spans="1:7" x14ac:dyDescent="0.2">
      <c r="A175" s="5"/>
      <c r="B175" s="5" t="s">
        <v>16</v>
      </c>
      <c r="C175" s="5"/>
      <c r="D175" s="5"/>
      <c r="E175" s="68"/>
      <c r="F175" s="68">
        <v>0</v>
      </c>
      <c r="G175" s="8">
        <f>F175+Aug!G175</f>
        <v>0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v>0</v>
      </c>
      <c r="G176" s="8">
        <f>F176+Aug!G176</f>
        <v>0</v>
      </c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1454</v>
      </c>
      <c r="F178" s="65">
        <f>SUM(F179,F195)</f>
        <v>6140</v>
      </c>
      <c r="G178" s="16">
        <f>F178+Aug!G178</f>
        <v>63871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1454</v>
      </c>
      <c r="F179" s="66">
        <f>SUM(F180:F183,F187,F190,F193:F194)</f>
        <v>1484</v>
      </c>
      <c r="G179" s="13">
        <f>F179+Aug!G179</f>
        <v>9122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>E180</f>
        <v>0</v>
      </c>
      <c r="G180" s="10">
        <f>F180+Aug!G180</f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>E181</f>
        <v>0</v>
      </c>
      <c r="G181" s="10">
        <f>F181+Aug!G181</f>
        <v>0</v>
      </c>
    </row>
    <row r="182" spans="1:7" x14ac:dyDescent="0.2">
      <c r="A182" s="5"/>
      <c r="B182" s="5"/>
      <c r="C182" s="9" t="s">
        <v>8</v>
      </c>
      <c r="D182" s="5"/>
      <c r="E182" s="67">
        <v>1232</v>
      </c>
      <c r="F182" s="67">
        <f>E182</f>
        <v>1232</v>
      </c>
      <c r="G182" s="10">
        <f>F182+Aug!G182</f>
        <v>7834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27</v>
      </c>
      <c r="F183" s="67">
        <f>SUM(F184:F186)</f>
        <v>27</v>
      </c>
      <c r="G183" s="10">
        <f>F183+Aug!G183</f>
        <v>46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>E184</f>
        <v>0</v>
      </c>
      <c r="G184" s="8">
        <f>F184+Aug!G184</f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>E185</f>
        <v>0</v>
      </c>
      <c r="G185" s="8">
        <f>F185+Aug!G185</f>
        <v>0</v>
      </c>
    </row>
    <row r="186" spans="1:7" outlineLevel="1" x14ac:dyDescent="0.2">
      <c r="A186" s="5"/>
      <c r="B186" s="5"/>
      <c r="C186" s="9"/>
      <c r="D186" s="5" t="s">
        <v>8</v>
      </c>
      <c r="E186" s="68">
        <v>27</v>
      </c>
      <c r="F186" s="68">
        <f>E186</f>
        <v>27</v>
      </c>
      <c r="G186" s="8">
        <f>F186+Aug!G186</f>
        <v>46</v>
      </c>
    </row>
    <row r="187" spans="1:7" x14ac:dyDescent="0.2">
      <c r="A187" s="5"/>
      <c r="B187" s="5"/>
      <c r="C187" s="9" t="s">
        <v>3</v>
      </c>
      <c r="E187" s="67">
        <f>SUM(E188:E189)</f>
        <v>176</v>
      </c>
      <c r="F187" s="67">
        <f>SUM(F188:F189)</f>
        <v>176</v>
      </c>
      <c r="G187" s="10">
        <f>F187+Aug!G187</f>
        <v>792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8">
        <f>F188+Aug!G188</f>
        <v>0</v>
      </c>
    </row>
    <row r="189" spans="1:7" outlineLevel="1" x14ac:dyDescent="0.2">
      <c r="A189" s="5"/>
      <c r="B189" s="5"/>
      <c r="D189" s="5" t="s">
        <v>10</v>
      </c>
      <c r="E189" s="68">
        <v>176</v>
      </c>
      <c r="F189" s="68">
        <f>E189</f>
        <v>176</v>
      </c>
      <c r="G189" s="8">
        <f>F189+Aug!G189</f>
        <v>792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19</v>
      </c>
      <c r="F190" s="67">
        <f>SUM(F191:F192)</f>
        <v>49</v>
      </c>
      <c r="G190" s="10">
        <f>F190+Aug!G190</f>
        <v>450</v>
      </c>
    </row>
    <row r="191" spans="1:7" outlineLevel="1" x14ac:dyDescent="0.2">
      <c r="A191" s="5"/>
      <c r="B191" s="5"/>
      <c r="D191" s="5" t="s">
        <v>11</v>
      </c>
      <c r="E191" s="68">
        <v>9</v>
      </c>
      <c r="F191" s="68">
        <f>E191</f>
        <v>9</v>
      </c>
      <c r="G191" s="8">
        <f>F191+Aug!G191</f>
        <v>110</v>
      </c>
    </row>
    <row r="192" spans="1:7" outlineLevel="1" x14ac:dyDescent="0.2">
      <c r="A192" s="5"/>
      <c r="B192" s="5"/>
      <c r="C192" s="5"/>
      <c r="D192" s="5" t="s">
        <v>12</v>
      </c>
      <c r="E192" s="68">
        <v>10</v>
      </c>
      <c r="F192" s="68">
        <f>E192*4</f>
        <v>40</v>
      </c>
      <c r="G192" s="8">
        <f>F192+Aug!G192</f>
        <v>340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10">
        <f>F193+Aug!G193</f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10">
        <f>F194+Aug!G194</f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4656</v>
      </c>
      <c r="G195" s="13">
        <f>F195+Aug!G195</f>
        <v>54749</v>
      </c>
    </row>
    <row r="196" spans="1:7" x14ac:dyDescent="0.2">
      <c r="A196" s="5"/>
      <c r="B196" s="5"/>
      <c r="C196" s="5"/>
      <c r="D196" s="5"/>
      <c r="E196" s="68"/>
      <c r="F196" s="68"/>
      <c r="G196" s="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150</v>
      </c>
      <c r="G197" s="10">
        <f>F197+Aug!G197</f>
        <v>1553</v>
      </c>
    </row>
    <row r="198" spans="1:7" x14ac:dyDescent="0.2">
      <c r="A198" s="9"/>
      <c r="B198" s="5" t="s">
        <v>16</v>
      </c>
      <c r="C198" s="5"/>
      <c r="D198" s="9"/>
      <c r="E198" s="68"/>
      <c r="F198" s="68">
        <v>0</v>
      </c>
      <c r="G198" s="8">
        <f>F198+Aug!G198</f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v>150</v>
      </c>
      <c r="G199" s="8">
        <f>F199+Aug!G199</f>
        <v>1553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5990</v>
      </c>
      <c r="G200" s="10">
        <f>F200+Aug!G200</f>
        <v>62440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1484</v>
      </c>
      <c r="G201" s="8">
        <f>F201+Aug!G201</f>
        <v>9104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f>SUM(F195)-150</f>
        <v>4506</v>
      </c>
      <c r="G202" s="8">
        <f>F202+Aug!G202</f>
        <v>53336</v>
      </c>
    </row>
    <row r="203" spans="1:7" ht="15" x14ac:dyDescent="0.25">
      <c r="A203" s="11"/>
      <c r="B203" s="5"/>
      <c r="C203" s="11"/>
      <c r="D203" s="11"/>
      <c r="E203" s="68"/>
      <c r="F203" s="68"/>
      <c r="G203" s="8"/>
    </row>
    <row r="204" spans="1:7" ht="18" x14ac:dyDescent="0.25">
      <c r="A204" s="15" t="s">
        <v>66</v>
      </c>
      <c r="B204" s="6"/>
      <c r="C204" s="6"/>
      <c r="D204" s="7"/>
      <c r="E204" s="65">
        <f>SUM(E205,E219)</f>
        <v>2656</v>
      </c>
      <c r="F204" s="65">
        <f>SUM(F205,F219)</f>
        <v>6495</v>
      </c>
      <c r="G204" s="16">
        <f>F204+Aug!G204</f>
        <v>71501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2656</v>
      </c>
      <c r="F205" s="66">
        <f>SUM(F206:F209,F213,F216)</f>
        <v>2656</v>
      </c>
      <c r="G205" s="13">
        <f>F205+Aug!G205</f>
        <v>29307</v>
      </c>
    </row>
    <row r="206" spans="1:7" x14ac:dyDescent="0.2">
      <c r="A206" s="5"/>
      <c r="B206" s="5"/>
      <c r="C206" s="9" t="s">
        <v>6</v>
      </c>
      <c r="D206" s="5"/>
      <c r="E206" s="67">
        <v>77</v>
      </c>
      <c r="F206" s="67">
        <f>E206</f>
        <v>77</v>
      </c>
      <c r="G206" s="10">
        <f>F206+Aug!G206</f>
        <v>3509</v>
      </c>
    </row>
    <row r="207" spans="1:7" x14ac:dyDescent="0.2">
      <c r="A207" s="5"/>
      <c r="B207" s="5"/>
      <c r="C207" s="9" t="s">
        <v>7</v>
      </c>
      <c r="D207" s="5"/>
      <c r="E207" s="67">
        <v>2549</v>
      </c>
      <c r="F207" s="67">
        <f>E207</f>
        <v>2549</v>
      </c>
      <c r="G207" s="10">
        <f>F207+Aug!G207</f>
        <v>25312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10">
        <f>F208+Aug!G208</f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30</v>
      </c>
      <c r="F209" s="67">
        <f>SUM(F210:F212)</f>
        <v>30</v>
      </c>
      <c r="G209" s="10">
        <f>F209+Aug!G209</f>
        <v>440</v>
      </c>
    </row>
    <row r="210" spans="1:7" outlineLevel="1" x14ac:dyDescent="0.2">
      <c r="A210" s="5"/>
      <c r="B210" s="5"/>
      <c r="C210" s="9"/>
      <c r="D210" s="5" t="s">
        <v>6</v>
      </c>
      <c r="E210" s="68">
        <v>0</v>
      </c>
      <c r="F210" s="68">
        <f>E210</f>
        <v>0</v>
      </c>
      <c r="G210" s="8">
        <f>F210+Aug!G210</f>
        <v>33</v>
      </c>
    </row>
    <row r="211" spans="1:7" outlineLevel="1" x14ac:dyDescent="0.2">
      <c r="A211" s="5"/>
      <c r="B211" s="5"/>
      <c r="C211" s="9"/>
      <c r="D211" s="5" t="s">
        <v>7</v>
      </c>
      <c r="E211" s="68">
        <v>30</v>
      </c>
      <c r="F211" s="68">
        <f>E211</f>
        <v>30</v>
      </c>
      <c r="G211" s="8">
        <f>F211+Aug!G211</f>
        <v>407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>E212</f>
        <v>0</v>
      </c>
      <c r="G212" s="8">
        <f>F212+Aug!G212</f>
        <v>0</v>
      </c>
    </row>
    <row r="213" spans="1:7" x14ac:dyDescent="0.2">
      <c r="A213" s="5"/>
      <c r="B213" s="5"/>
      <c r="C213" s="9" t="s">
        <v>3</v>
      </c>
      <c r="E213" s="67">
        <f>SUM(E214:E215)</f>
        <v>0</v>
      </c>
      <c r="F213" s="67">
        <f>SUM(F214:F215)</f>
        <v>0</v>
      </c>
      <c r="G213" s="10">
        <f>F213+Aug!G213</f>
        <v>19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8">
        <f>F214+Aug!G214</f>
        <v>1</v>
      </c>
    </row>
    <row r="215" spans="1:7" outlineLevel="1" x14ac:dyDescent="0.2">
      <c r="A215" s="5"/>
      <c r="B215" s="5"/>
      <c r="D215" s="5" t="s">
        <v>10</v>
      </c>
      <c r="E215" s="68">
        <v>0</v>
      </c>
      <c r="F215" s="68">
        <f>E215</f>
        <v>0</v>
      </c>
      <c r="G215" s="8">
        <f>F215+Aug!G215</f>
        <v>13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0</v>
      </c>
      <c r="F216" s="67">
        <f>SUM(F217:F218)</f>
        <v>0</v>
      </c>
      <c r="G216" s="10">
        <f>F216+Aug!G216</f>
        <v>27</v>
      </c>
    </row>
    <row r="217" spans="1:7" outlineLevel="1" x14ac:dyDescent="0.2">
      <c r="A217" s="5"/>
      <c r="B217" s="5"/>
      <c r="D217" s="5" t="s">
        <v>11</v>
      </c>
      <c r="E217" s="68">
        <v>0</v>
      </c>
      <c r="F217" s="68">
        <f>E217</f>
        <v>0</v>
      </c>
      <c r="G217" s="8">
        <f>F217+Aug!G217</f>
        <v>15</v>
      </c>
    </row>
    <row r="218" spans="1:7" outlineLevel="1" x14ac:dyDescent="0.2">
      <c r="A218" s="5"/>
      <c r="B218" s="5"/>
      <c r="C218" s="5"/>
      <c r="D218" s="5" t="s">
        <v>12</v>
      </c>
      <c r="E218" s="68">
        <v>0</v>
      </c>
      <c r="F218" s="68">
        <f>E218*4</f>
        <v>0</v>
      </c>
      <c r="G218" s="8">
        <f>F218+Aug!G218</f>
        <v>12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3839</v>
      </c>
      <c r="G219" s="13">
        <f>F219+Aug!G219</f>
        <v>42194</v>
      </c>
    </row>
    <row r="220" spans="1:7" x14ac:dyDescent="0.2">
      <c r="A220" s="5"/>
      <c r="B220" s="5"/>
      <c r="C220" s="5"/>
      <c r="D220" s="5"/>
      <c r="E220" s="68"/>
      <c r="F220" s="68"/>
      <c r="G220" s="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6495</v>
      </c>
      <c r="G221" s="10">
        <f>F221+Aug!G221</f>
        <v>71501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2656</v>
      </c>
      <c r="G222" s="8">
        <f>F222+Aug!G222</f>
        <v>29307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3839</v>
      </c>
      <c r="G223" s="8">
        <f>F223+Aug!G223</f>
        <v>42194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6290</v>
      </c>
      <c r="G224" s="10">
        <f>F224+Aug!G224</f>
        <v>63739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2579</v>
      </c>
      <c r="G225" s="8">
        <f>F225+Aug!G225</f>
        <v>25755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v>3711</v>
      </c>
      <c r="G226" s="8">
        <f>F226+Aug!G226</f>
        <v>37984</v>
      </c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0</v>
      </c>
      <c r="F228" s="65">
        <f>SUM(F229,F243)</f>
        <v>0</v>
      </c>
      <c r="G228" s="16">
        <f>F228+Aug!G228</f>
        <v>13200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0</v>
      </c>
      <c r="F229" s="66">
        <f>SUM(F230:F233,F237,F240)</f>
        <v>0</v>
      </c>
      <c r="G229" s="13">
        <f>F229+Aug!G229</f>
        <v>5451</v>
      </c>
    </row>
    <row r="230" spans="1:7" x14ac:dyDescent="0.2">
      <c r="A230" s="5"/>
      <c r="B230" s="5"/>
      <c r="C230" s="9" t="s">
        <v>6</v>
      </c>
      <c r="D230" s="5"/>
      <c r="E230" s="67">
        <v>0</v>
      </c>
      <c r="F230" s="67">
        <f>E230</f>
        <v>0</v>
      </c>
      <c r="G230" s="10">
        <f>F230+Aug!G230</f>
        <v>5164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>E231</f>
        <v>0</v>
      </c>
      <c r="G231" s="10">
        <f>F231+Aug!G231</f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>E232</f>
        <v>0</v>
      </c>
      <c r="G232" s="10">
        <f>F232+Aug!G232</f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0</v>
      </c>
      <c r="F233" s="67">
        <f>SUM(F234:F236)</f>
        <v>0</v>
      </c>
      <c r="G233" s="10">
        <f>F233+Aug!G233</f>
        <v>86</v>
      </c>
    </row>
    <row r="234" spans="1:7" outlineLevel="1" x14ac:dyDescent="0.2">
      <c r="A234" s="5"/>
      <c r="B234" s="5"/>
      <c r="C234" s="9"/>
      <c r="D234" s="5" t="s">
        <v>6</v>
      </c>
      <c r="E234" s="68">
        <v>0</v>
      </c>
      <c r="F234" s="68">
        <f>E234</f>
        <v>0</v>
      </c>
      <c r="G234" s="8">
        <f>F234+Aug!G234</f>
        <v>86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>E235</f>
        <v>0</v>
      </c>
      <c r="G235" s="8">
        <f>F235+Aug!G235</f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>E236</f>
        <v>0</v>
      </c>
      <c r="G236" s="8">
        <f>F236+Aug!G236</f>
        <v>0</v>
      </c>
    </row>
    <row r="237" spans="1:7" x14ac:dyDescent="0.2">
      <c r="A237" s="5"/>
      <c r="B237" s="5"/>
      <c r="C237" s="9" t="s">
        <v>3</v>
      </c>
      <c r="E237" s="67">
        <f>SUM(E238:E239)</f>
        <v>0</v>
      </c>
      <c r="F237" s="67">
        <f>SUM(F238:F239)</f>
        <v>0</v>
      </c>
      <c r="G237" s="10">
        <f>F237+Aug!G237</f>
        <v>77</v>
      </c>
    </row>
    <row r="238" spans="1:7" outlineLevel="1" x14ac:dyDescent="0.2">
      <c r="A238" s="5"/>
      <c r="B238" s="5"/>
      <c r="D238" s="5" t="s">
        <v>9</v>
      </c>
      <c r="E238" s="68">
        <v>0</v>
      </c>
      <c r="F238" s="68">
        <f>E238</f>
        <v>0</v>
      </c>
      <c r="G238" s="8">
        <f>F238+Aug!G238</f>
        <v>77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8">
        <f>F239+Aug!G239</f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0</v>
      </c>
      <c r="F240" s="67">
        <f>SUM(F241:F242)</f>
        <v>0</v>
      </c>
      <c r="G240" s="10">
        <f>F240+Aug!G240</f>
        <v>124</v>
      </c>
    </row>
    <row r="241" spans="1:7" outlineLevel="1" x14ac:dyDescent="0.2">
      <c r="A241" s="5"/>
      <c r="B241" s="5"/>
      <c r="D241" s="5" t="s">
        <v>11</v>
      </c>
      <c r="E241" s="68">
        <v>0</v>
      </c>
      <c r="F241" s="68">
        <f>E241</f>
        <v>0</v>
      </c>
      <c r="G241" s="8">
        <f>F241+Aug!G241</f>
        <v>124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8">
        <f>F242+Aug!G242</f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0</v>
      </c>
      <c r="G243" s="13">
        <f>F243+Aug!G243</f>
        <v>7749</v>
      </c>
    </row>
    <row r="244" spans="1:7" x14ac:dyDescent="0.2">
      <c r="A244" s="5"/>
      <c r="B244" s="5"/>
      <c r="C244" s="5"/>
      <c r="D244" s="5"/>
      <c r="E244" s="68"/>
      <c r="F244" s="68"/>
      <c r="G244" s="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0</v>
      </c>
      <c r="G245" s="10">
        <f>F245+Aug!G245</f>
        <v>13200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0</v>
      </c>
      <c r="G246" s="8">
        <f>F246+Aug!G246</f>
        <v>5451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0</v>
      </c>
      <c r="G247" s="8">
        <f>F247+Aug!G247</f>
        <v>7749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10">
        <f>F248+Aug!G248</f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8">
        <f>F249+Aug!G249</f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f>SUM(F243)</f>
        <v>0</v>
      </c>
      <c r="G250" s="8">
        <f>F250+Aug!G250</f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72" t="s">
        <v>55</v>
      </c>
      <c r="F255" s="72" t="s">
        <v>55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7" ht="15.75" x14ac:dyDescent="0.25">
      <c r="B257" s="14" t="s">
        <v>75</v>
      </c>
      <c r="C257" s="14"/>
      <c r="D257" s="14"/>
      <c r="E257" s="13">
        <f>SUM(E258:E267)</f>
        <v>4093</v>
      </c>
      <c r="F257" s="13">
        <f>SUM(F258:F267)</f>
        <v>5865</v>
      </c>
      <c r="G257" s="13">
        <f>E257+Aug!G257</f>
        <v>42863</v>
      </c>
    </row>
    <row r="258" spans="1:7" x14ac:dyDescent="0.2">
      <c r="B258" s="9" t="s">
        <v>71</v>
      </c>
      <c r="C258" s="9"/>
      <c r="D258" s="9"/>
      <c r="E258" s="10">
        <v>400</v>
      </c>
      <c r="F258" s="10">
        <v>561</v>
      </c>
      <c r="G258" s="10">
        <f>E258+Aug!G258</f>
        <v>7008</v>
      </c>
    </row>
    <row r="259" spans="1:7" x14ac:dyDescent="0.2">
      <c r="B259" s="9" t="s">
        <v>18</v>
      </c>
      <c r="C259" s="9"/>
      <c r="D259" s="9"/>
      <c r="E259" s="10">
        <v>975</v>
      </c>
      <c r="F259" s="10">
        <v>1594</v>
      </c>
      <c r="G259" s="10">
        <f>E259+Aug!G259</f>
        <v>10521</v>
      </c>
    </row>
    <row r="260" spans="1:7" x14ac:dyDescent="0.2">
      <c r="B260" s="9" t="s">
        <v>19</v>
      </c>
      <c r="C260" s="9"/>
      <c r="D260" s="9"/>
      <c r="E260" s="10">
        <v>0</v>
      </c>
      <c r="F260" s="10">
        <v>0</v>
      </c>
      <c r="G260" s="10">
        <f>E260+Aug!G260</f>
        <v>0</v>
      </c>
    </row>
    <row r="261" spans="1:7" x14ac:dyDescent="0.2">
      <c r="B261" s="9" t="s">
        <v>20</v>
      </c>
      <c r="C261" s="9"/>
      <c r="D261" s="9"/>
      <c r="E261" s="10">
        <v>606</v>
      </c>
      <c r="F261" s="10">
        <v>769</v>
      </c>
      <c r="G261" s="10">
        <f>E261+Aug!G261</f>
        <v>7531</v>
      </c>
    </row>
    <row r="262" spans="1:7" x14ac:dyDescent="0.2">
      <c r="B262" s="9" t="s">
        <v>21</v>
      </c>
      <c r="C262" s="9"/>
      <c r="D262" s="9"/>
      <c r="E262" s="10">
        <v>700</v>
      </c>
      <c r="F262" s="10">
        <v>989</v>
      </c>
      <c r="G262" s="10">
        <f>E262+Aug!G262</f>
        <v>5154</v>
      </c>
    </row>
    <row r="263" spans="1:7" x14ac:dyDescent="0.2">
      <c r="B263" s="9" t="s">
        <v>22</v>
      </c>
      <c r="C263" s="9"/>
      <c r="D263" s="9"/>
      <c r="E263" s="10">
        <v>115</v>
      </c>
      <c r="F263" s="10">
        <v>153</v>
      </c>
      <c r="G263" s="10">
        <f>E263+Aug!G263</f>
        <v>1646</v>
      </c>
    </row>
    <row r="264" spans="1:7" x14ac:dyDescent="0.2">
      <c r="B264" s="9" t="s">
        <v>23</v>
      </c>
      <c r="C264" s="9"/>
      <c r="D264" s="9"/>
      <c r="E264" s="10">
        <v>606</v>
      </c>
      <c r="F264" s="10">
        <v>769</v>
      </c>
      <c r="G264" s="10">
        <f>E264+Aug!G264</f>
        <v>7531</v>
      </c>
    </row>
    <row r="265" spans="1:7" x14ac:dyDescent="0.2">
      <c r="B265" s="9" t="s">
        <v>24</v>
      </c>
      <c r="C265" s="9"/>
      <c r="D265" s="9"/>
      <c r="E265" s="10">
        <v>507</v>
      </c>
      <c r="F265" s="10">
        <v>572</v>
      </c>
      <c r="G265" s="10">
        <f>E265+Aug!G265</f>
        <v>1815</v>
      </c>
    </row>
    <row r="266" spans="1:7" x14ac:dyDescent="0.2">
      <c r="B266" s="9" t="s">
        <v>66</v>
      </c>
      <c r="C266" s="9"/>
      <c r="D266" s="9"/>
      <c r="E266" s="10">
        <v>184</v>
      </c>
      <c r="F266" s="10">
        <v>458</v>
      </c>
      <c r="G266" s="10">
        <f>E266+Aug!G266</f>
        <v>1372</v>
      </c>
    </row>
    <row r="267" spans="1:7" x14ac:dyDescent="0.2">
      <c r="B267" s="9" t="s">
        <v>70</v>
      </c>
      <c r="C267" s="9"/>
      <c r="D267" s="9"/>
      <c r="E267" s="10">
        <v>0</v>
      </c>
      <c r="F267" s="10">
        <v>0</v>
      </c>
      <c r="G267" s="10">
        <f>E267+Aug!G267</f>
        <v>285</v>
      </c>
    </row>
    <row r="268" spans="1:7" x14ac:dyDescent="0.2">
      <c r="B268" s="5"/>
      <c r="C268" s="5"/>
      <c r="D268" s="5"/>
      <c r="E268" s="8"/>
      <c r="F268" s="8"/>
      <c r="G268" s="8"/>
    </row>
    <row r="269" spans="1:7" x14ac:dyDescent="0.2">
      <c r="B269" s="5" t="s">
        <v>72</v>
      </c>
      <c r="C269" s="5"/>
      <c r="D269" s="5"/>
      <c r="E269" s="8"/>
      <c r="F269" s="8"/>
      <c r="G269" s="8"/>
    </row>
    <row r="270" spans="1:7" x14ac:dyDescent="0.2">
      <c r="B270" s="5"/>
      <c r="C270" s="5"/>
      <c r="D270" s="5"/>
      <c r="E270" s="8"/>
      <c r="F270" s="8"/>
      <c r="G270" s="8"/>
    </row>
    <row r="272" spans="1:7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</row>
    <row r="273" spans="1:7" x14ac:dyDescent="0.2">
      <c r="A273" s="49"/>
      <c r="B273" s="50"/>
      <c r="C273" s="50"/>
      <c r="D273" s="51"/>
      <c r="E273" s="52"/>
      <c r="F273" s="53"/>
      <c r="G273" s="62"/>
    </row>
    <row r="274" spans="1:7" x14ac:dyDescent="0.2">
      <c r="A274" s="49"/>
      <c r="B274" s="50"/>
      <c r="C274" s="50"/>
      <c r="D274" s="51"/>
      <c r="E274" s="52"/>
      <c r="F274" s="53"/>
      <c r="G274" s="62"/>
    </row>
    <row r="275" spans="1:7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</row>
    <row r="276" spans="1:7" x14ac:dyDescent="0.2">
      <c r="A276" s="49"/>
      <c r="B276" s="50"/>
      <c r="C276" s="50"/>
      <c r="D276" s="51"/>
      <c r="E276" s="52"/>
      <c r="F276" s="53"/>
      <c r="G276" s="62"/>
    </row>
    <row r="277" spans="1:7" ht="15" x14ac:dyDescent="0.25">
      <c r="A277" s="54"/>
      <c r="B277" s="55"/>
      <c r="C277" s="55"/>
      <c r="D277" s="56"/>
      <c r="E277" s="57"/>
      <c r="F277" s="58"/>
      <c r="G277" s="63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tabSelected="1"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71" customWidth="1"/>
    <col min="6" max="6" width="15.7109375" style="71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72" t="s">
        <v>56</v>
      </c>
      <c r="F1" s="72" t="s">
        <v>56</v>
      </c>
      <c r="G1" s="42" t="s">
        <v>77</v>
      </c>
    </row>
    <row r="2" spans="1:7" ht="15" x14ac:dyDescent="0.25">
      <c r="A2" s="1"/>
      <c r="B2" s="1"/>
      <c r="C2" s="1"/>
      <c r="D2" s="1"/>
      <c r="E2" s="73" t="s">
        <v>59</v>
      </c>
      <c r="F2" s="7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74">
        <f>SUM(E6,E31,E57,E81,E105,E129,E154,E178,E204,E228)</f>
        <v>37330</v>
      </c>
      <c r="F4" s="74">
        <f>SUM(F6,F31,F57,F81,F105,F129,F154,F178,F204,F228)</f>
        <v>63081</v>
      </c>
      <c r="G4" s="4">
        <f>F4+Sep!G4</f>
        <v>712639</v>
      </c>
    </row>
    <row r="5" spans="1:7" s="5" customFormat="1" x14ac:dyDescent="0.2">
      <c r="E5" s="71"/>
      <c r="F5" s="71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4592</v>
      </c>
      <c r="F6" s="65">
        <f>SUM(F7,F22)</f>
        <v>10386</v>
      </c>
      <c r="G6" s="16">
        <f>F6+Sep!G6</f>
        <v>120835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4592</v>
      </c>
      <c r="F7" s="66">
        <f>SUM(F8:F11,F15,F18,F21)</f>
        <v>4733</v>
      </c>
      <c r="G7" s="13">
        <f>F7+Sep!G7</f>
        <v>81564</v>
      </c>
    </row>
    <row r="8" spans="1:7" x14ac:dyDescent="0.2">
      <c r="A8" s="5"/>
      <c r="B8" s="5"/>
      <c r="C8" s="9" t="s">
        <v>6</v>
      </c>
      <c r="D8" s="5"/>
      <c r="E8" s="67">
        <v>3858</v>
      </c>
      <c r="F8" s="67">
        <f>E8</f>
        <v>3858</v>
      </c>
      <c r="G8" s="10">
        <f>F8+Sep!G8</f>
        <v>15095</v>
      </c>
    </row>
    <row r="9" spans="1:7" x14ac:dyDescent="0.2">
      <c r="A9" s="5"/>
      <c r="B9" s="5"/>
      <c r="C9" s="9" t="s">
        <v>7</v>
      </c>
      <c r="D9" s="5"/>
      <c r="E9" s="67">
        <v>0</v>
      </c>
      <c r="F9" s="67">
        <f>E9</f>
        <v>0</v>
      </c>
      <c r="G9" s="10">
        <f>F9+Sep!G9</f>
        <v>47309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>E10</f>
        <v>0</v>
      </c>
      <c r="G10" s="10">
        <f>F10+Sep!G10</f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65</v>
      </c>
      <c r="F11" s="67">
        <f>SUM(F12:F14)</f>
        <v>65</v>
      </c>
      <c r="G11" s="10">
        <f>F11+Sep!G11</f>
        <v>589</v>
      </c>
    </row>
    <row r="12" spans="1:7" outlineLevel="1" x14ac:dyDescent="0.2">
      <c r="A12" s="5"/>
      <c r="B12" s="5"/>
      <c r="C12" s="9"/>
      <c r="D12" s="5" t="s">
        <v>6</v>
      </c>
      <c r="E12" s="68">
        <v>65</v>
      </c>
      <c r="F12" s="68">
        <f>E12</f>
        <v>65</v>
      </c>
      <c r="G12" s="8">
        <f>F12+Sep!G12</f>
        <v>283</v>
      </c>
    </row>
    <row r="13" spans="1:7" outlineLevel="1" x14ac:dyDescent="0.2">
      <c r="A13" s="5"/>
      <c r="B13" s="5"/>
      <c r="C13" s="9"/>
      <c r="D13" s="5" t="s">
        <v>7</v>
      </c>
      <c r="E13" s="68">
        <v>0</v>
      </c>
      <c r="F13" s="68">
        <f>E13</f>
        <v>0</v>
      </c>
      <c r="G13" s="8">
        <f>F13+Sep!G13</f>
        <v>306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>E14</f>
        <v>0</v>
      </c>
      <c r="G14" s="8">
        <f>F14+Sep!G14</f>
        <v>0</v>
      </c>
    </row>
    <row r="15" spans="1:7" x14ac:dyDescent="0.2">
      <c r="A15" s="5"/>
      <c r="B15" s="5"/>
      <c r="C15" s="9" t="s">
        <v>3</v>
      </c>
      <c r="E15" s="67">
        <f>SUM(E16:E17)</f>
        <v>537</v>
      </c>
      <c r="F15" s="67">
        <f>SUM(F16:F17)</f>
        <v>537</v>
      </c>
      <c r="G15" s="10">
        <f>F15+Sep!G15</f>
        <v>7300</v>
      </c>
    </row>
    <row r="16" spans="1:7" outlineLevel="1" x14ac:dyDescent="0.2">
      <c r="A16" s="5"/>
      <c r="B16" s="5"/>
      <c r="D16" s="5" t="s">
        <v>9</v>
      </c>
      <c r="E16" s="68">
        <v>55</v>
      </c>
      <c r="F16" s="68">
        <f>E16</f>
        <v>55</v>
      </c>
      <c r="G16" s="8">
        <f>F16+Sep!G16</f>
        <v>416</v>
      </c>
    </row>
    <row r="17" spans="1:7" outlineLevel="1" x14ac:dyDescent="0.2">
      <c r="A17" s="5"/>
      <c r="B17" s="5"/>
      <c r="D17" s="5" t="s">
        <v>10</v>
      </c>
      <c r="E17" s="68">
        <v>482</v>
      </c>
      <c r="F17" s="68">
        <f>E17</f>
        <v>482</v>
      </c>
      <c r="G17" s="8">
        <f>F17+Sep!G17</f>
        <v>6884</v>
      </c>
    </row>
    <row r="18" spans="1:7" x14ac:dyDescent="0.2">
      <c r="A18" s="5"/>
      <c r="B18" s="5"/>
      <c r="C18" s="9" t="s">
        <v>2</v>
      </c>
      <c r="D18" s="5"/>
      <c r="E18" s="67">
        <f>SUM(E19:E20)</f>
        <v>132</v>
      </c>
      <c r="F18" s="67">
        <f>SUM(F19:F20)</f>
        <v>273</v>
      </c>
      <c r="G18" s="10">
        <f>F18+Sep!G18</f>
        <v>8771</v>
      </c>
    </row>
    <row r="19" spans="1:7" outlineLevel="1" x14ac:dyDescent="0.2">
      <c r="A19" s="5"/>
      <c r="B19" s="5"/>
      <c r="D19" s="5" t="s">
        <v>11</v>
      </c>
      <c r="E19" s="68">
        <v>85</v>
      </c>
      <c r="F19" s="68">
        <f>E19</f>
        <v>85</v>
      </c>
      <c r="G19" s="8">
        <f>F19+Sep!G19</f>
        <v>3083</v>
      </c>
    </row>
    <row r="20" spans="1:7" outlineLevel="1" x14ac:dyDescent="0.2">
      <c r="A20" s="5"/>
      <c r="B20" s="5"/>
      <c r="C20" s="5"/>
      <c r="D20" s="5" t="s">
        <v>12</v>
      </c>
      <c r="E20" s="68">
        <v>47</v>
      </c>
      <c r="F20" s="68">
        <f>E20*4</f>
        <v>188</v>
      </c>
      <c r="G20" s="8">
        <f>F20+Sep!G20</f>
        <v>5688</v>
      </c>
    </row>
    <row r="21" spans="1:7" x14ac:dyDescent="0.2">
      <c r="A21" s="5"/>
      <c r="B21" s="5"/>
      <c r="C21" s="9" t="s">
        <v>26</v>
      </c>
      <c r="D21" s="5"/>
      <c r="E21" s="67">
        <v>0</v>
      </c>
      <c r="F21" s="67">
        <f>E21*4</f>
        <v>0</v>
      </c>
      <c r="G21" s="10">
        <f>F21+Sep!G21</f>
        <v>2500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5653</v>
      </c>
      <c r="G22" s="13">
        <f>F22+Sep!G22</f>
        <v>39271</v>
      </c>
    </row>
    <row r="23" spans="1:7" x14ac:dyDescent="0.2">
      <c r="A23" s="5"/>
      <c r="B23" s="5"/>
      <c r="C23" s="5"/>
      <c r="D23" s="5"/>
      <c r="E23" s="68"/>
      <c r="F23" s="68"/>
      <c r="G23" s="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10386</v>
      </c>
      <c r="G24" s="10">
        <f>F24+Sep!G24</f>
        <v>120835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4733</v>
      </c>
      <c r="G25" s="8">
        <f>F25+Sep!G25</f>
        <v>81564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5653</v>
      </c>
      <c r="G26" s="8">
        <f>F26+Sep!G26</f>
        <v>39271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1012</v>
      </c>
      <c r="G27" s="10">
        <f>F27+Sep!G27</f>
        <v>85643</v>
      </c>
    </row>
    <row r="28" spans="1:7" x14ac:dyDescent="0.2">
      <c r="A28" s="5"/>
      <c r="B28" s="5" t="s">
        <v>16</v>
      </c>
      <c r="C28" s="5"/>
      <c r="D28" s="5"/>
      <c r="E28" s="68"/>
      <c r="F28" s="68">
        <v>0</v>
      </c>
      <c r="G28" s="8">
        <f>F28+Sep!G28</f>
        <v>62839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1012</v>
      </c>
      <c r="G29" s="8">
        <f>F29+Sep!G29</f>
        <v>22804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12"/>
    </row>
    <row r="31" spans="1:7" ht="18" x14ac:dyDescent="0.25">
      <c r="A31" s="15" t="s">
        <v>18</v>
      </c>
      <c r="B31" s="6"/>
      <c r="C31" s="6"/>
      <c r="D31" s="7"/>
      <c r="E31" s="65">
        <f>SUM(E32,E48)</f>
        <v>12596</v>
      </c>
      <c r="F31" s="65">
        <f>SUM(F32,F48)</f>
        <v>18110</v>
      </c>
      <c r="G31" s="16">
        <f>F31+Sep!G31</f>
        <v>204084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12596</v>
      </c>
      <c r="F32" s="66">
        <f>SUM(F33:F36,F40,F43,F46,F47)</f>
        <v>12644</v>
      </c>
      <c r="G32" s="13">
        <f>F32+Sep!G32</f>
        <v>132273</v>
      </c>
    </row>
    <row r="33" spans="1:7" x14ac:dyDescent="0.2">
      <c r="A33" s="5"/>
      <c r="B33" s="9"/>
      <c r="C33" s="9" t="s">
        <v>68</v>
      </c>
      <c r="D33" s="5"/>
      <c r="E33" s="67">
        <v>11670</v>
      </c>
      <c r="F33" s="67">
        <f>E33</f>
        <v>11670</v>
      </c>
      <c r="G33" s="10">
        <f>F33+Sep!G33</f>
        <v>32324</v>
      </c>
    </row>
    <row r="34" spans="1:7" x14ac:dyDescent="0.2">
      <c r="A34" s="5"/>
      <c r="B34" s="5"/>
      <c r="C34" s="9" t="s">
        <v>25</v>
      </c>
      <c r="D34" s="5"/>
      <c r="E34" s="67">
        <v>0</v>
      </c>
      <c r="F34" s="67">
        <f>E34</f>
        <v>0</v>
      </c>
      <c r="G34" s="10">
        <f>F34+Sep!G34</f>
        <v>87549</v>
      </c>
    </row>
    <row r="35" spans="1:7" x14ac:dyDescent="0.2">
      <c r="A35" s="5"/>
      <c r="B35" s="5"/>
      <c r="C35" s="9" t="s">
        <v>69</v>
      </c>
      <c r="D35" s="5"/>
      <c r="E35" s="67">
        <v>0</v>
      </c>
      <c r="F35" s="67">
        <f>E35</f>
        <v>0</v>
      </c>
      <c r="G35" s="10">
        <f>F35+Sep!G35</f>
        <v>6</v>
      </c>
    </row>
    <row r="36" spans="1:7" x14ac:dyDescent="0.2">
      <c r="A36" s="5"/>
      <c r="B36" s="5"/>
      <c r="C36" s="9" t="s">
        <v>13</v>
      </c>
      <c r="D36" s="5"/>
      <c r="E36" s="67">
        <f>SUM(E37:E39)</f>
        <v>158</v>
      </c>
      <c r="F36" s="67">
        <f>SUM(F37:F39)</f>
        <v>158</v>
      </c>
      <c r="G36" s="10">
        <f>F36+Sep!G36</f>
        <v>1535</v>
      </c>
    </row>
    <row r="37" spans="1:7" x14ac:dyDescent="0.2">
      <c r="A37" s="5"/>
      <c r="B37" s="5"/>
      <c r="C37" s="9"/>
      <c r="D37" s="5" t="s">
        <v>68</v>
      </c>
      <c r="E37" s="68">
        <v>158</v>
      </c>
      <c r="F37" s="68">
        <f>E37</f>
        <v>158</v>
      </c>
      <c r="G37" s="8">
        <f>F37+Sep!G37</f>
        <v>270</v>
      </c>
    </row>
    <row r="38" spans="1:7" outlineLevel="1" x14ac:dyDescent="0.2">
      <c r="A38" s="5"/>
      <c r="B38" s="5"/>
      <c r="C38" s="9"/>
      <c r="D38" s="5" t="s">
        <v>25</v>
      </c>
      <c r="E38" s="68">
        <v>0</v>
      </c>
      <c r="F38" s="68">
        <f>E38</f>
        <v>0</v>
      </c>
      <c r="G38" s="8">
        <f>F38+Sep!G38</f>
        <v>1265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8">
        <f>F39+Sep!G39</f>
        <v>0</v>
      </c>
    </row>
    <row r="40" spans="1:7" x14ac:dyDescent="0.2">
      <c r="A40" s="5"/>
      <c r="B40" s="5"/>
      <c r="C40" s="9" t="s">
        <v>3</v>
      </c>
      <c r="E40" s="67">
        <f>SUM(E41:E42)</f>
        <v>451</v>
      </c>
      <c r="F40" s="67">
        <f>SUM(F41:F42)</f>
        <v>451</v>
      </c>
      <c r="G40" s="10">
        <f>F40+Sep!G40</f>
        <v>5957</v>
      </c>
    </row>
    <row r="41" spans="1:7" outlineLevel="1" x14ac:dyDescent="0.2">
      <c r="A41" s="5"/>
      <c r="B41" s="5"/>
      <c r="D41" s="5" t="s">
        <v>9</v>
      </c>
      <c r="E41" s="68">
        <v>11</v>
      </c>
      <c r="F41" s="68">
        <f>E41</f>
        <v>11</v>
      </c>
      <c r="G41" s="8">
        <f>F41+Sep!G41</f>
        <v>58</v>
      </c>
    </row>
    <row r="42" spans="1:7" outlineLevel="1" x14ac:dyDescent="0.2">
      <c r="A42" s="5"/>
      <c r="B42" s="5"/>
      <c r="D42" s="5" t="s">
        <v>10</v>
      </c>
      <c r="E42" s="68">
        <v>440</v>
      </c>
      <c r="F42" s="68">
        <f>E42</f>
        <v>440</v>
      </c>
      <c r="G42" s="8">
        <f>F42+Sep!G42</f>
        <v>5899</v>
      </c>
    </row>
    <row r="43" spans="1:7" x14ac:dyDescent="0.2">
      <c r="A43" s="5"/>
      <c r="B43" s="5"/>
      <c r="C43" s="9" t="s">
        <v>2</v>
      </c>
      <c r="D43" s="5"/>
      <c r="E43" s="67">
        <f>SUM(E44:E45)</f>
        <v>48</v>
      </c>
      <c r="F43" s="67">
        <f>SUM(F44:F45)</f>
        <v>96</v>
      </c>
      <c r="G43" s="10">
        <f>F43+Sep!G43</f>
        <v>1536</v>
      </c>
    </row>
    <row r="44" spans="1:7" outlineLevel="1" x14ac:dyDescent="0.2">
      <c r="A44" s="5"/>
      <c r="B44" s="5"/>
      <c r="D44" s="5" t="s">
        <v>11</v>
      </c>
      <c r="E44" s="68">
        <v>32</v>
      </c>
      <c r="F44" s="68">
        <f>E44</f>
        <v>32</v>
      </c>
      <c r="G44" s="8">
        <f>F44+Sep!G44</f>
        <v>484</v>
      </c>
    </row>
    <row r="45" spans="1:7" outlineLevel="1" x14ac:dyDescent="0.2">
      <c r="A45" s="5"/>
      <c r="B45" s="5"/>
      <c r="C45" s="5"/>
      <c r="D45" s="5" t="s">
        <v>12</v>
      </c>
      <c r="E45" s="68">
        <v>16</v>
      </c>
      <c r="F45" s="68">
        <f>E45*4</f>
        <v>64</v>
      </c>
      <c r="G45" s="8">
        <f>F45+Sep!G45</f>
        <v>1052</v>
      </c>
    </row>
    <row r="46" spans="1:7" x14ac:dyDescent="0.2">
      <c r="A46" s="5"/>
      <c r="B46" s="5"/>
      <c r="C46" s="9" t="s">
        <v>26</v>
      </c>
      <c r="D46" s="5"/>
      <c r="E46" s="67">
        <v>0</v>
      </c>
      <c r="F46" s="67">
        <f>E46*4</f>
        <v>0</v>
      </c>
      <c r="G46" s="10">
        <f>F46+Sep!G46</f>
        <v>528</v>
      </c>
    </row>
    <row r="47" spans="1:7" x14ac:dyDescent="0.2">
      <c r="A47" s="5"/>
      <c r="B47" s="5"/>
      <c r="C47" s="9" t="s">
        <v>27</v>
      </c>
      <c r="D47" s="5"/>
      <c r="E47" s="67">
        <v>269</v>
      </c>
      <c r="F47" s="67">
        <f>E47</f>
        <v>269</v>
      </c>
      <c r="G47" s="10">
        <f>F47+Sep!G47</f>
        <v>2838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5466</v>
      </c>
      <c r="G48" s="13">
        <f>F48+Sep!G48</f>
        <v>71811</v>
      </c>
    </row>
    <row r="49" spans="1:7" x14ac:dyDescent="0.2">
      <c r="A49" s="5"/>
      <c r="B49" s="5"/>
      <c r="C49" s="5"/>
      <c r="D49" s="5"/>
      <c r="E49" s="68"/>
      <c r="F49" s="68"/>
      <c r="G49" s="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18110</v>
      </c>
      <c r="G50" s="10">
        <f>F50+Sep!G50</f>
        <v>204078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12644</v>
      </c>
      <c r="G51" s="8">
        <f>F51+Sep!G51</f>
        <v>132267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5466</v>
      </c>
      <c r="G52" s="8">
        <f>F52+Sep!G52</f>
        <v>71811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0</v>
      </c>
      <c r="G53" s="10">
        <f>F53+Sep!G53</f>
        <v>133388</v>
      </c>
    </row>
    <row r="54" spans="1:7" x14ac:dyDescent="0.2">
      <c r="A54" s="5"/>
      <c r="B54" s="5" t="s">
        <v>16</v>
      </c>
      <c r="C54" s="5"/>
      <c r="D54" s="5"/>
      <c r="E54" s="68"/>
      <c r="F54" s="68">
        <v>0</v>
      </c>
      <c r="G54" s="8">
        <f>F54+Sep!G54</f>
        <v>87897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v>0</v>
      </c>
      <c r="G55" s="8">
        <f>F55+Sep!G55</f>
        <v>45491</v>
      </c>
    </row>
    <row r="56" spans="1:7" x14ac:dyDescent="0.2">
      <c r="A56" s="5"/>
      <c r="B56" s="5"/>
      <c r="C56" s="5"/>
      <c r="D56" s="5"/>
      <c r="E56" s="68"/>
      <c r="F56" s="68"/>
      <c r="G56" s="8"/>
    </row>
    <row r="57" spans="1:7" ht="18" x14ac:dyDescent="0.25">
      <c r="A57" s="15" t="s">
        <v>19</v>
      </c>
      <c r="B57" s="6"/>
      <c r="C57" s="6"/>
      <c r="D57" s="7"/>
      <c r="E57" s="65">
        <f>SUM(E58,E72)</f>
        <v>1577</v>
      </c>
      <c r="F57" s="65">
        <f>SUM(F58,F72)</f>
        <v>1646</v>
      </c>
      <c r="G57" s="16">
        <f>F57+Sep!G57</f>
        <v>39524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1577</v>
      </c>
      <c r="F58" s="66">
        <f>SUM(F59:F62,F66,F69)</f>
        <v>1580</v>
      </c>
      <c r="G58" s="13">
        <f>F58+Sep!G58</f>
        <v>12516</v>
      </c>
    </row>
    <row r="59" spans="1:7" x14ac:dyDescent="0.2">
      <c r="A59" s="5"/>
      <c r="B59" s="5"/>
      <c r="C59" s="9" t="s">
        <v>6</v>
      </c>
      <c r="D59" s="5"/>
      <c r="E59" s="67">
        <v>1558</v>
      </c>
      <c r="F59" s="67">
        <f>E59</f>
        <v>1558</v>
      </c>
      <c r="G59" s="10">
        <f>F59+Sep!G59</f>
        <v>12134</v>
      </c>
    </row>
    <row r="60" spans="1:7" x14ac:dyDescent="0.2">
      <c r="A60" s="5"/>
      <c r="B60" s="5"/>
      <c r="C60" s="9" t="s">
        <v>7</v>
      </c>
      <c r="D60" s="5"/>
      <c r="E60" s="67">
        <v>0</v>
      </c>
      <c r="F60" s="67">
        <f>E60</f>
        <v>0</v>
      </c>
      <c r="G60" s="10">
        <f>F60+Sep!G60</f>
        <v>0</v>
      </c>
    </row>
    <row r="61" spans="1:7" x14ac:dyDescent="0.2">
      <c r="A61" s="5"/>
      <c r="B61" s="5"/>
      <c r="C61" s="9" t="s">
        <v>8</v>
      </c>
      <c r="D61" s="5"/>
      <c r="E61" s="67">
        <v>0</v>
      </c>
      <c r="F61" s="67">
        <f>E61</f>
        <v>0</v>
      </c>
      <c r="G61" s="10">
        <f>F61+Sep!G61</f>
        <v>0</v>
      </c>
    </row>
    <row r="62" spans="1:7" x14ac:dyDescent="0.2">
      <c r="A62" s="5"/>
      <c r="B62" s="5"/>
      <c r="C62" s="9" t="s">
        <v>13</v>
      </c>
      <c r="D62" s="5"/>
      <c r="E62" s="67">
        <f>SUM(E63:E65)</f>
        <v>11</v>
      </c>
      <c r="F62" s="67">
        <f>SUM(F63:F65)</f>
        <v>11</v>
      </c>
      <c r="G62" s="10">
        <f>F62+Sep!G62</f>
        <v>140</v>
      </c>
    </row>
    <row r="63" spans="1:7" outlineLevel="1" x14ac:dyDescent="0.2">
      <c r="A63" s="5"/>
      <c r="B63" s="5"/>
      <c r="C63" s="9"/>
      <c r="D63" s="5" t="s">
        <v>6</v>
      </c>
      <c r="E63" s="68">
        <v>11</v>
      </c>
      <c r="F63" s="68">
        <f>E63</f>
        <v>11</v>
      </c>
      <c r="G63" s="8">
        <f>F63+Sep!G63</f>
        <v>140</v>
      </c>
    </row>
    <row r="64" spans="1:7" outlineLevel="1" x14ac:dyDescent="0.2">
      <c r="A64" s="5"/>
      <c r="B64" s="5"/>
      <c r="C64" s="9"/>
      <c r="D64" s="5" t="s">
        <v>7</v>
      </c>
      <c r="E64" s="68">
        <v>0</v>
      </c>
      <c r="F64" s="68">
        <f>E64</f>
        <v>0</v>
      </c>
      <c r="G64" s="8">
        <f>F64+Sep!G64</f>
        <v>0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>E65</f>
        <v>0</v>
      </c>
      <c r="G65" s="8">
        <f>F65+Sep!G65</f>
        <v>0</v>
      </c>
    </row>
    <row r="66" spans="1:7" x14ac:dyDescent="0.2">
      <c r="A66" s="5"/>
      <c r="B66" s="5"/>
      <c r="C66" s="9" t="s">
        <v>3</v>
      </c>
      <c r="E66" s="67">
        <f>SUM(E67:E68)</f>
        <v>2</v>
      </c>
      <c r="F66" s="67">
        <f>SUM(F67:F68)</f>
        <v>2</v>
      </c>
      <c r="G66" s="10">
        <f>F66+Sep!G66</f>
        <v>36</v>
      </c>
    </row>
    <row r="67" spans="1:7" outlineLevel="1" x14ac:dyDescent="0.2">
      <c r="A67" s="5"/>
      <c r="B67" s="5"/>
      <c r="D67" s="5" t="s">
        <v>9</v>
      </c>
      <c r="E67" s="68">
        <v>0</v>
      </c>
      <c r="F67" s="68">
        <f>E67</f>
        <v>0</v>
      </c>
      <c r="G67" s="8">
        <f>F67+Sep!G67</f>
        <v>0</v>
      </c>
    </row>
    <row r="68" spans="1:7" outlineLevel="1" x14ac:dyDescent="0.2">
      <c r="A68" s="5"/>
      <c r="B68" s="5"/>
      <c r="D68" s="5" t="s">
        <v>10</v>
      </c>
      <c r="E68" s="68">
        <v>2</v>
      </c>
      <c r="F68" s="68">
        <f>E68</f>
        <v>2</v>
      </c>
      <c r="G68" s="8">
        <f>F68+Sep!G68</f>
        <v>36</v>
      </c>
    </row>
    <row r="69" spans="1:7" x14ac:dyDescent="0.2">
      <c r="A69" s="5"/>
      <c r="B69" s="5"/>
      <c r="C69" s="9" t="s">
        <v>2</v>
      </c>
      <c r="D69" s="5"/>
      <c r="E69" s="67">
        <f>SUM(E70:E71)</f>
        <v>6</v>
      </c>
      <c r="F69" s="67">
        <f>SUM(F70:F71)</f>
        <v>9</v>
      </c>
      <c r="G69" s="10">
        <f>F69+Sep!G69</f>
        <v>206</v>
      </c>
    </row>
    <row r="70" spans="1:7" outlineLevel="1" x14ac:dyDescent="0.2">
      <c r="A70" s="5"/>
      <c r="B70" s="5"/>
      <c r="D70" s="5" t="s">
        <v>11</v>
      </c>
      <c r="E70" s="68">
        <v>5</v>
      </c>
      <c r="F70" s="68">
        <f>E70</f>
        <v>5</v>
      </c>
      <c r="G70" s="8">
        <f>F70+Sep!G70</f>
        <v>70</v>
      </c>
    </row>
    <row r="71" spans="1:7" outlineLevel="1" x14ac:dyDescent="0.2">
      <c r="A71" s="5"/>
      <c r="B71" s="5"/>
      <c r="C71" s="5"/>
      <c r="D71" s="5" t="s">
        <v>12</v>
      </c>
      <c r="E71" s="68">
        <v>1</v>
      </c>
      <c r="F71" s="68">
        <f>E71*4</f>
        <v>4</v>
      </c>
      <c r="G71" s="8">
        <f>F71+Sep!G71</f>
        <v>136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66</v>
      </c>
      <c r="G72" s="13">
        <f>F72+Sep!G72</f>
        <v>27008</v>
      </c>
    </row>
    <row r="73" spans="1:7" x14ac:dyDescent="0.2">
      <c r="A73" s="5"/>
      <c r="B73" s="5"/>
      <c r="C73" s="5"/>
      <c r="D73" s="5"/>
      <c r="E73" s="68"/>
      <c r="F73" s="68"/>
      <c r="G73" s="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1646</v>
      </c>
      <c r="G74" s="10">
        <f>F74+Sep!G74</f>
        <v>13506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1580</v>
      </c>
      <c r="G75" s="8">
        <f>F75+Sep!G75</f>
        <v>12516</v>
      </c>
    </row>
    <row r="76" spans="1:7" x14ac:dyDescent="0.2">
      <c r="A76" s="9"/>
      <c r="B76" s="5" t="s">
        <v>17</v>
      </c>
      <c r="C76" s="5"/>
      <c r="D76" s="9"/>
      <c r="E76" s="68"/>
      <c r="F76" s="68">
        <f>SUM(F72)</f>
        <v>66</v>
      </c>
      <c r="G76" s="8">
        <f>F76+Sep!G76</f>
        <v>990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0</v>
      </c>
      <c r="G77" s="10">
        <f>F77+Sep!G77</f>
        <v>26076</v>
      </c>
    </row>
    <row r="78" spans="1:7" x14ac:dyDescent="0.2">
      <c r="A78" s="5"/>
      <c r="B78" s="5" t="s">
        <v>16</v>
      </c>
      <c r="C78" s="5"/>
      <c r="D78" s="5"/>
      <c r="E78" s="68"/>
      <c r="F78" s="68">
        <v>0</v>
      </c>
      <c r="G78" s="8">
        <f>F78+Sep!G78</f>
        <v>0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v>0</v>
      </c>
      <c r="G79" s="8">
        <f>F79+Sep!G79</f>
        <v>26076</v>
      </c>
    </row>
    <row r="80" spans="1:7" x14ac:dyDescent="0.2">
      <c r="A80" s="9"/>
      <c r="B80" s="9"/>
      <c r="C80" s="9"/>
      <c r="D80" s="9"/>
      <c r="E80" s="67"/>
      <c r="F80" s="67"/>
      <c r="G80" s="10"/>
    </row>
    <row r="81" spans="1:7" ht="18" x14ac:dyDescent="0.25">
      <c r="A81" s="15" t="s">
        <v>20</v>
      </c>
      <c r="B81" s="6"/>
      <c r="C81" s="6"/>
      <c r="D81" s="7"/>
      <c r="E81" s="65">
        <f>SUM(E82,E96)</f>
        <v>2884</v>
      </c>
      <c r="F81" s="65">
        <f>SUM(F82,F96)</f>
        <v>5361</v>
      </c>
      <c r="G81" s="16">
        <f>F81+Sep!G81</f>
        <v>68420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2884</v>
      </c>
      <c r="F82" s="66">
        <f>SUM(F83:F86,F90,F93)</f>
        <v>2962</v>
      </c>
      <c r="G82" s="13">
        <f>F82+Sep!G82</f>
        <v>34936</v>
      </c>
    </row>
    <row r="83" spans="1:7" x14ac:dyDescent="0.2">
      <c r="A83" s="5"/>
      <c r="B83" s="5"/>
      <c r="C83" s="9" t="s">
        <v>6</v>
      </c>
      <c r="D83" s="5"/>
      <c r="E83" s="67">
        <v>0</v>
      </c>
      <c r="F83" s="67">
        <f>E83</f>
        <v>0</v>
      </c>
      <c r="G83" s="10">
        <f>F83+Sep!G83</f>
        <v>8005</v>
      </c>
    </row>
    <row r="84" spans="1:7" x14ac:dyDescent="0.2">
      <c r="A84" s="5"/>
      <c r="B84" s="5"/>
      <c r="C84" s="9" t="s">
        <v>7</v>
      </c>
      <c r="D84" s="5"/>
      <c r="E84" s="67">
        <v>2576</v>
      </c>
      <c r="F84" s="67">
        <f>E84</f>
        <v>2576</v>
      </c>
      <c r="G84" s="10">
        <f>F84+Sep!G84</f>
        <v>13281</v>
      </c>
    </row>
    <row r="85" spans="1:7" x14ac:dyDescent="0.2">
      <c r="A85" s="5"/>
      <c r="B85" s="5"/>
      <c r="C85" s="9" t="s">
        <v>8</v>
      </c>
      <c r="D85" s="5"/>
      <c r="E85" s="67">
        <v>0</v>
      </c>
      <c r="F85" s="67">
        <f>E85</f>
        <v>0</v>
      </c>
      <c r="G85" s="10">
        <f>F85+Sep!G85</f>
        <v>8162</v>
      </c>
    </row>
    <row r="86" spans="1:7" x14ac:dyDescent="0.2">
      <c r="A86" s="5"/>
      <c r="B86" s="5"/>
      <c r="C86" s="9" t="s">
        <v>13</v>
      </c>
      <c r="D86" s="5"/>
      <c r="E86" s="67">
        <f>SUM(E87:E89)</f>
        <v>18</v>
      </c>
      <c r="F86" s="67">
        <f>SUM(F87:F89)</f>
        <v>18</v>
      </c>
      <c r="G86" s="10">
        <f>F86+Sep!G86</f>
        <v>115</v>
      </c>
    </row>
    <row r="87" spans="1:7" outlineLevel="1" x14ac:dyDescent="0.2">
      <c r="A87" s="5"/>
      <c r="B87" s="5"/>
      <c r="C87" s="9"/>
      <c r="D87" s="5" t="s">
        <v>6</v>
      </c>
      <c r="E87" s="68">
        <v>0</v>
      </c>
      <c r="F87" s="68">
        <f>E87</f>
        <v>0</v>
      </c>
      <c r="G87" s="8">
        <f>F87+Sep!G87</f>
        <v>73</v>
      </c>
    </row>
    <row r="88" spans="1:7" outlineLevel="1" x14ac:dyDescent="0.2">
      <c r="A88" s="5"/>
      <c r="B88" s="5"/>
      <c r="C88" s="9"/>
      <c r="D88" s="5" t="s">
        <v>7</v>
      </c>
      <c r="E88" s="68">
        <v>18</v>
      </c>
      <c r="F88" s="68">
        <f>E88</f>
        <v>18</v>
      </c>
      <c r="G88" s="8">
        <f>F88+Sep!G88</f>
        <v>42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>E89</f>
        <v>0</v>
      </c>
      <c r="G89" s="8">
        <f>F89+Sep!G89</f>
        <v>0</v>
      </c>
    </row>
    <row r="90" spans="1:7" x14ac:dyDescent="0.2">
      <c r="A90" s="5"/>
      <c r="B90" s="5"/>
      <c r="C90" s="9" t="s">
        <v>3</v>
      </c>
      <c r="E90" s="67">
        <f>SUM(E91:E92)</f>
        <v>232</v>
      </c>
      <c r="F90" s="67">
        <f>SUM(F91:F92)</f>
        <v>232</v>
      </c>
      <c r="G90" s="10">
        <f>F90+Sep!G90</f>
        <v>2996</v>
      </c>
    </row>
    <row r="91" spans="1:7" outlineLevel="1" x14ac:dyDescent="0.2">
      <c r="A91" s="5"/>
      <c r="B91" s="5"/>
      <c r="D91" s="5" t="s">
        <v>9</v>
      </c>
      <c r="E91" s="68">
        <v>24</v>
      </c>
      <c r="F91" s="68">
        <f>E91</f>
        <v>24</v>
      </c>
      <c r="G91" s="8">
        <f>F91+Sep!G91</f>
        <v>279</v>
      </c>
    </row>
    <row r="92" spans="1:7" outlineLevel="1" x14ac:dyDescent="0.2">
      <c r="A92" s="5"/>
      <c r="B92" s="5"/>
      <c r="D92" s="5" t="s">
        <v>10</v>
      </c>
      <c r="E92" s="68">
        <v>208</v>
      </c>
      <c r="F92" s="68">
        <f>E92</f>
        <v>208</v>
      </c>
      <c r="G92" s="8">
        <f>F92+Sep!G92</f>
        <v>2717</v>
      </c>
    </row>
    <row r="93" spans="1:7" x14ac:dyDescent="0.2">
      <c r="A93" s="5"/>
      <c r="B93" s="5"/>
      <c r="C93" s="9" t="s">
        <v>2</v>
      </c>
      <c r="D93" s="5"/>
      <c r="E93" s="67">
        <f>SUM(E94:E95)</f>
        <v>58</v>
      </c>
      <c r="F93" s="67">
        <f>SUM(F94:F95)</f>
        <v>136</v>
      </c>
      <c r="G93" s="10">
        <f>F93+Sep!G93</f>
        <v>2377</v>
      </c>
    </row>
    <row r="94" spans="1:7" outlineLevel="1" x14ac:dyDescent="0.2">
      <c r="A94" s="5"/>
      <c r="B94" s="5"/>
      <c r="D94" s="5" t="s">
        <v>11</v>
      </c>
      <c r="E94" s="68">
        <v>32</v>
      </c>
      <c r="F94" s="68">
        <f>E94</f>
        <v>32</v>
      </c>
      <c r="G94" s="8">
        <f>F94+Sep!G94</f>
        <v>489</v>
      </c>
    </row>
    <row r="95" spans="1:7" outlineLevel="1" x14ac:dyDescent="0.2">
      <c r="A95" s="5"/>
      <c r="B95" s="5"/>
      <c r="C95" s="5"/>
      <c r="D95" s="5" t="s">
        <v>12</v>
      </c>
      <c r="E95" s="68">
        <v>26</v>
      </c>
      <c r="F95" s="68">
        <f>E95*4</f>
        <v>104</v>
      </c>
      <c r="G95" s="8">
        <f>F95+Sep!G95</f>
        <v>1888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2399</v>
      </c>
      <c r="G96" s="13">
        <f>F96+Sep!G96</f>
        <v>33484</v>
      </c>
    </row>
    <row r="97" spans="1:7" x14ac:dyDescent="0.2">
      <c r="A97" s="5"/>
      <c r="B97" s="5"/>
      <c r="C97" s="5"/>
      <c r="D97" s="5"/>
      <c r="E97" s="68"/>
      <c r="F97" s="68"/>
      <c r="G97" s="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5361</v>
      </c>
      <c r="G98" s="10">
        <f>F98+Sep!G98</f>
        <v>53009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2962</v>
      </c>
      <c r="G99" s="8">
        <f>F99+Sep!G99</f>
        <v>26774</v>
      </c>
    </row>
    <row r="100" spans="1:7" x14ac:dyDescent="0.2">
      <c r="A100" s="9"/>
      <c r="B100" s="5" t="s">
        <v>17</v>
      </c>
      <c r="C100" s="5"/>
      <c r="D100" s="9"/>
      <c r="E100" s="68"/>
      <c r="F100" s="68">
        <f>SUM(F96)</f>
        <v>2399</v>
      </c>
      <c r="G100" s="8">
        <f>F100+Sep!G100</f>
        <v>26235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5337</v>
      </c>
      <c r="G101" s="10">
        <f>F101+Sep!G101</f>
        <v>49879</v>
      </c>
    </row>
    <row r="102" spans="1:7" x14ac:dyDescent="0.2">
      <c r="A102" s="5"/>
      <c r="B102" s="5" t="s">
        <v>16</v>
      </c>
      <c r="C102" s="5"/>
      <c r="D102" s="5"/>
      <c r="E102" s="68"/>
      <c r="F102" s="68">
        <f>SUM(F84,F85,F88,F89,F92,F94,F95)</f>
        <v>2938</v>
      </c>
      <c r="G102" s="8">
        <f>F102+Sep!G102</f>
        <v>25462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f>SUM(F96)</f>
        <v>2399</v>
      </c>
      <c r="G103" s="8">
        <f>F103+Sep!G103</f>
        <v>24417</v>
      </c>
    </row>
    <row r="104" spans="1:7" x14ac:dyDescent="0.2">
      <c r="A104" s="9"/>
      <c r="B104" s="5"/>
      <c r="C104" s="5"/>
      <c r="D104" s="5"/>
      <c r="E104" s="68"/>
      <c r="F104" s="68"/>
      <c r="G104" s="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5738</v>
      </c>
      <c r="F105" s="65">
        <f>SUM(F106,F120)</f>
        <v>8527</v>
      </c>
      <c r="G105" s="16">
        <f>F105+Sep!G105</f>
        <v>73980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5738</v>
      </c>
      <c r="F106" s="66">
        <f>SUM(F107:F110,F114,F117)</f>
        <v>5750</v>
      </c>
      <c r="G106" s="13">
        <f>F106+Sep!G106</f>
        <v>25825</v>
      </c>
    </row>
    <row r="107" spans="1:7" x14ac:dyDescent="0.2">
      <c r="A107" s="5"/>
      <c r="B107" s="5"/>
      <c r="C107" s="9" t="s">
        <v>6</v>
      </c>
      <c r="D107" s="5"/>
      <c r="E107" s="67">
        <v>2263</v>
      </c>
      <c r="F107" s="67">
        <f>E107</f>
        <v>2263</v>
      </c>
      <c r="G107" s="10">
        <f>F107+Sep!G107</f>
        <v>5098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>E108</f>
        <v>0</v>
      </c>
      <c r="G108" s="10">
        <f>F108+Sep!G108</f>
        <v>0</v>
      </c>
    </row>
    <row r="109" spans="1:7" x14ac:dyDescent="0.2">
      <c r="A109" s="5"/>
      <c r="B109" s="5"/>
      <c r="C109" s="9" t="s">
        <v>8</v>
      </c>
      <c r="D109" s="5"/>
      <c r="E109" s="67">
        <v>3239</v>
      </c>
      <c r="F109" s="67">
        <f>E109</f>
        <v>3239</v>
      </c>
      <c r="G109" s="10">
        <f>F109+Sep!G109</f>
        <v>19488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0</v>
      </c>
      <c r="F110" s="67">
        <f>SUM(F111:F113)</f>
        <v>0</v>
      </c>
      <c r="G110" s="10">
        <f>F110+Sep!G110</f>
        <v>0</v>
      </c>
    </row>
    <row r="111" spans="1:7" outlineLevel="1" x14ac:dyDescent="0.2">
      <c r="A111" s="5"/>
      <c r="B111" s="5"/>
      <c r="C111" s="9"/>
      <c r="D111" s="5" t="s">
        <v>6</v>
      </c>
      <c r="E111" s="68">
        <v>0</v>
      </c>
      <c r="F111" s="68">
        <f>E111</f>
        <v>0</v>
      </c>
      <c r="G111" s="8">
        <f>F111+Sep!G111</f>
        <v>0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>E112</f>
        <v>0</v>
      </c>
      <c r="G112" s="8">
        <f>F112+Sep!G112</f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>E113</f>
        <v>0</v>
      </c>
      <c r="G113" s="8">
        <f>F113+Sep!G113</f>
        <v>0</v>
      </c>
    </row>
    <row r="114" spans="1:9" x14ac:dyDescent="0.2">
      <c r="A114" s="5"/>
      <c r="B114" s="5"/>
      <c r="C114" s="9" t="s">
        <v>3</v>
      </c>
      <c r="E114" s="67">
        <f>SUM(E115:E116)</f>
        <v>230</v>
      </c>
      <c r="F114" s="67">
        <f>SUM(F115:F116)</f>
        <v>230</v>
      </c>
      <c r="G114" s="10">
        <f>F114+Sep!G114</f>
        <v>1071</v>
      </c>
    </row>
    <row r="115" spans="1:9" outlineLevel="1" x14ac:dyDescent="0.2">
      <c r="A115" s="5"/>
      <c r="B115" s="5"/>
      <c r="D115" s="5" t="s">
        <v>9</v>
      </c>
      <c r="E115" s="68">
        <v>0</v>
      </c>
      <c r="F115" s="68">
        <f>E115</f>
        <v>0</v>
      </c>
      <c r="G115" s="8">
        <f>F115+Sep!G115</f>
        <v>3</v>
      </c>
    </row>
    <row r="116" spans="1:9" outlineLevel="1" x14ac:dyDescent="0.2">
      <c r="A116" s="5"/>
      <c r="B116" s="5"/>
      <c r="D116" s="5" t="s">
        <v>10</v>
      </c>
      <c r="E116" s="68">
        <v>230</v>
      </c>
      <c r="F116" s="68">
        <f>E116</f>
        <v>230</v>
      </c>
      <c r="G116" s="8">
        <f>F116+Sep!G116</f>
        <v>1068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6</v>
      </c>
      <c r="F117" s="67">
        <f>SUM(F118:F119)</f>
        <v>18</v>
      </c>
      <c r="G117" s="10">
        <f>F117+Sep!G117</f>
        <v>168</v>
      </c>
    </row>
    <row r="118" spans="1:9" outlineLevel="1" x14ac:dyDescent="0.2">
      <c r="A118" s="5"/>
      <c r="B118" s="5"/>
      <c r="D118" s="5" t="s">
        <v>11</v>
      </c>
      <c r="E118" s="68">
        <v>2</v>
      </c>
      <c r="F118" s="68">
        <f>E118</f>
        <v>2</v>
      </c>
      <c r="G118" s="8">
        <f>F118+Sep!G118</f>
        <v>36</v>
      </c>
    </row>
    <row r="119" spans="1:9" outlineLevel="1" x14ac:dyDescent="0.2">
      <c r="A119" s="5"/>
      <c r="B119" s="5"/>
      <c r="C119" s="5"/>
      <c r="D119" s="5" t="s">
        <v>12</v>
      </c>
      <c r="E119" s="68">
        <v>4</v>
      </c>
      <c r="F119" s="68">
        <f>E119*4</f>
        <v>16</v>
      </c>
      <c r="G119" s="8">
        <f>F119+Sep!G119</f>
        <v>132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2777</v>
      </c>
      <c r="G120" s="13">
        <f>F120+Sep!G120</f>
        <v>48155</v>
      </c>
    </row>
    <row r="121" spans="1:9" x14ac:dyDescent="0.2">
      <c r="A121" s="5"/>
      <c r="B121" s="5"/>
      <c r="C121" s="5"/>
      <c r="D121" s="5"/>
      <c r="E121" s="68"/>
      <c r="F121" s="68"/>
      <c r="G121" s="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5288</v>
      </c>
      <c r="G122" s="10">
        <f>F122+Sep!G122</f>
        <v>18381</v>
      </c>
    </row>
    <row r="123" spans="1:9" x14ac:dyDescent="0.2">
      <c r="A123" s="9"/>
      <c r="B123" s="5" t="s">
        <v>16</v>
      </c>
      <c r="C123" s="5"/>
      <c r="D123" s="9"/>
      <c r="E123" s="68"/>
      <c r="F123" s="68">
        <f>SUM(F107,F108,F111,F112,F115,F116,F118,F119)</f>
        <v>2511</v>
      </c>
      <c r="G123" s="8">
        <f>F123+Sep!G123</f>
        <v>5730</v>
      </c>
    </row>
    <row r="124" spans="1:9" x14ac:dyDescent="0.2">
      <c r="A124" s="9"/>
      <c r="B124" s="5" t="s">
        <v>17</v>
      </c>
      <c r="C124" s="5"/>
      <c r="D124" s="9"/>
      <c r="E124" s="68"/>
      <c r="F124" s="68">
        <f>SUM(F120)</f>
        <v>2777</v>
      </c>
      <c r="G124" s="8">
        <f>F124+Sep!G124</f>
        <v>12651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6264</v>
      </c>
      <c r="G125" s="10">
        <f>F125+Sep!G125</f>
        <v>61939</v>
      </c>
    </row>
    <row r="126" spans="1:9" x14ac:dyDescent="0.2">
      <c r="A126" s="5"/>
      <c r="B126" s="5" t="s">
        <v>16</v>
      </c>
      <c r="C126" s="5"/>
      <c r="D126" s="5"/>
      <c r="E126" s="68"/>
      <c r="F126" s="68">
        <f>SUM(F108,F109,F113,F112,F116,F118,F119)</f>
        <v>3487</v>
      </c>
      <c r="G126" s="8">
        <f>F126+Sep!G126</f>
        <v>20673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f>SUM(F120)</f>
        <v>2777</v>
      </c>
      <c r="G127" s="8">
        <f>F127+Sep!G127</f>
        <v>41266</v>
      </c>
    </row>
    <row r="128" spans="1:9" ht="15" x14ac:dyDescent="0.25">
      <c r="A128" s="5"/>
      <c r="B128" s="11"/>
      <c r="C128" s="11"/>
      <c r="D128" s="8"/>
      <c r="E128" s="70"/>
      <c r="F128" s="70"/>
      <c r="G128" s="5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953</v>
      </c>
      <c r="F129" s="65">
        <f>SUM(F130,F145)</f>
        <v>1235</v>
      </c>
      <c r="G129" s="16">
        <f>F129+Sep!G129</f>
        <v>15017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953</v>
      </c>
      <c r="F130" s="66">
        <f>SUM(F131:F134,F138,F141,F144)</f>
        <v>956</v>
      </c>
      <c r="G130" s="13">
        <f>F130+Sep!G130</f>
        <v>10935</v>
      </c>
    </row>
    <row r="131" spans="1:7" x14ac:dyDescent="0.2">
      <c r="A131" s="5"/>
      <c r="B131" s="5"/>
      <c r="C131" s="9" t="s">
        <v>6</v>
      </c>
      <c r="D131" s="5"/>
      <c r="E131" s="67">
        <v>541</v>
      </c>
      <c r="F131" s="67">
        <f>E131</f>
        <v>541</v>
      </c>
      <c r="G131" s="10">
        <f>F131+Sep!G131</f>
        <v>1360</v>
      </c>
    </row>
    <row r="132" spans="1:7" x14ac:dyDescent="0.2">
      <c r="A132" s="5"/>
      <c r="B132" s="5"/>
      <c r="C132" s="9" t="s">
        <v>7</v>
      </c>
      <c r="D132" s="5"/>
      <c r="E132" s="67">
        <v>348</v>
      </c>
      <c r="F132" s="67">
        <f>E132</f>
        <v>348</v>
      </c>
      <c r="G132" s="10">
        <f>F132+Sep!G132</f>
        <v>8524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>E133</f>
        <v>0</v>
      </c>
      <c r="G133" s="10">
        <f>F133+Sep!G133</f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14</v>
      </c>
      <c r="F134" s="67">
        <f>SUM(F135:F137)</f>
        <v>14</v>
      </c>
      <c r="G134" s="10">
        <f>F134+Sep!G134</f>
        <v>107</v>
      </c>
    </row>
    <row r="135" spans="1:7" outlineLevel="1" x14ac:dyDescent="0.2">
      <c r="A135" s="5"/>
      <c r="B135" s="5"/>
      <c r="C135" s="9"/>
      <c r="D135" s="5" t="s">
        <v>6</v>
      </c>
      <c r="E135" s="68">
        <v>0</v>
      </c>
      <c r="F135" s="68">
        <f>E135</f>
        <v>0</v>
      </c>
      <c r="G135" s="8">
        <f>F135+Sep!G135</f>
        <v>32</v>
      </c>
    </row>
    <row r="136" spans="1:7" outlineLevel="1" x14ac:dyDescent="0.2">
      <c r="A136" s="5"/>
      <c r="B136" s="5"/>
      <c r="C136" s="9"/>
      <c r="D136" s="5" t="s">
        <v>7</v>
      </c>
      <c r="E136" s="68">
        <v>14</v>
      </c>
      <c r="F136" s="68">
        <f>E136</f>
        <v>14</v>
      </c>
      <c r="G136" s="8">
        <f>F136+Sep!G136</f>
        <v>75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>E137</f>
        <v>0</v>
      </c>
      <c r="G137" s="8">
        <f>F137+Sep!G137</f>
        <v>0</v>
      </c>
    </row>
    <row r="138" spans="1:7" x14ac:dyDescent="0.2">
      <c r="A138" s="5"/>
      <c r="B138" s="5"/>
      <c r="C138" s="9" t="s">
        <v>3</v>
      </c>
      <c r="E138" s="67">
        <f>SUM(E139:E140)</f>
        <v>45</v>
      </c>
      <c r="F138" s="67">
        <f>SUM(F139:F140)</f>
        <v>45</v>
      </c>
      <c r="G138" s="10">
        <f>F138+Sep!G138</f>
        <v>702</v>
      </c>
    </row>
    <row r="139" spans="1:7" outlineLevel="1" x14ac:dyDescent="0.2">
      <c r="A139" s="5"/>
      <c r="B139" s="5"/>
      <c r="D139" s="5" t="s">
        <v>9</v>
      </c>
      <c r="E139" s="68">
        <v>1</v>
      </c>
      <c r="F139" s="68">
        <f>E139</f>
        <v>1</v>
      </c>
      <c r="G139" s="8">
        <f>F139+Sep!G139</f>
        <v>15</v>
      </c>
    </row>
    <row r="140" spans="1:7" outlineLevel="1" x14ac:dyDescent="0.2">
      <c r="A140" s="5"/>
      <c r="B140" s="5"/>
      <c r="D140" s="5" t="s">
        <v>10</v>
      </c>
      <c r="E140" s="68">
        <v>44</v>
      </c>
      <c r="F140" s="68">
        <f>E140</f>
        <v>44</v>
      </c>
      <c r="G140" s="8">
        <f>F140+Sep!G140</f>
        <v>687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5</v>
      </c>
      <c r="F141" s="67">
        <f>SUM(F142:F143)</f>
        <v>8</v>
      </c>
      <c r="G141" s="10">
        <f>F141+Sep!G141</f>
        <v>242</v>
      </c>
    </row>
    <row r="142" spans="1:7" outlineLevel="1" x14ac:dyDescent="0.2">
      <c r="A142" s="5"/>
      <c r="B142" s="5"/>
      <c r="D142" s="5" t="s">
        <v>11</v>
      </c>
      <c r="E142" s="68">
        <v>4</v>
      </c>
      <c r="F142" s="68">
        <f>E142</f>
        <v>4</v>
      </c>
      <c r="G142" s="8">
        <f>F142+Sep!G142</f>
        <v>98</v>
      </c>
    </row>
    <row r="143" spans="1:7" outlineLevel="1" x14ac:dyDescent="0.2">
      <c r="A143" s="5"/>
      <c r="B143" s="5"/>
      <c r="C143" s="5"/>
      <c r="D143" s="5" t="s">
        <v>12</v>
      </c>
      <c r="E143" s="68">
        <v>1</v>
      </c>
      <c r="F143" s="68">
        <f>E143*4</f>
        <v>4</v>
      </c>
      <c r="G143" s="8">
        <f>F143+Sep!G143</f>
        <v>144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10">
        <f>F144+Sep!G144</f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279</v>
      </c>
      <c r="G145" s="13">
        <f>F145+Sep!G145</f>
        <v>4082</v>
      </c>
    </row>
    <row r="146" spans="1:7" x14ac:dyDescent="0.2">
      <c r="A146" s="5"/>
      <c r="B146" s="5"/>
      <c r="C146" s="5"/>
      <c r="D146" s="5"/>
      <c r="E146" s="68"/>
      <c r="F146" s="68"/>
      <c r="G146" s="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1235</v>
      </c>
      <c r="G147" s="10">
        <f>F147+Sep!G147</f>
        <v>15017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956</v>
      </c>
      <c r="G148" s="8">
        <f>F148+Sep!G148</f>
        <v>10935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279</v>
      </c>
      <c r="G149" s="8">
        <f>F149+Sep!G149</f>
        <v>4082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490</v>
      </c>
      <c r="G150" s="10">
        <f>F150+Sep!G150</f>
        <v>13083</v>
      </c>
    </row>
    <row r="151" spans="1:7" x14ac:dyDescent="0.2">
      <c r="A151" s="5"/>
      <c r="B151" s="5" t="s">
        <v>16</v>
      </c>
      <c r="C151" s="5"/>
      <c r="D151" s="5"/>
      <c r="E151" s="68"/>
      <c r="F151" s="68">
        <f>SUM(F132,F133,F136,F137,F140,F142,F143,F144)</f>
        <v>414</v>
      </c>
      <c r="G151" s="8">
        <f>F151+Sep!G151</f>
        <v>9528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v>76</v>
      </c>
      <c r="G152" s="8">
        <f>F152+Sep!G152</f>
        <v>3555</v>
      </c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984</v>
      </c>
      <c r="F154" s="65">
        <f>SUM(F155,F169)</f>
        <v>1750</v>
      </c>
      <c r="G154" s="16">
        <f>F154+Sep!G154</f>
        <v>26141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984</v>
      </c>
      <c r="F155" s="66">
        <f>SUM(F156:F159,F163,F166)</f>
        <v>1062</v>
      </c>
      <c r="G155" s="13">
        <f>F155+Sep!G155</f>
        <v>12744</v>
      </c>
    </row>
    <row r="156" spans="1:7" x14ac:dyDescent="0.2">
      <c r="A156" s="5"/>
      <c r="B156" s="5"/>
      <c r="C156" s="9" t="s">
        <v>6</v>
      </c>
      <c r="D156" s="5"/>
      <c r="E156" s="67">
        <v>686</v>
      </c>
      <c r="F156" s="67">
        <f>E156</f>
        <v>686</v>
      </c>
      <c r="G156" s="10">
        <f>F156+Sep!G156</f>
        <v>7341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>E157</f>
        <v>0</v>
      </c>
      <c r="G157" s="10">
        <f>F157+Sep!G157</f>
        <v>0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>E158</f>
        <v>0</v>
      </c>
      <c r="G158" s="10">
        <f>F158+Sep!G158</f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8</v>
      </c>
      <c r="F159" s="67">
        <f>SUM(F160:F162)</f>
        <v>8</v>
      </c>
      <c r="G159" s="10">
        <f>F159+Sep!G159</f>
        <v>80</v>
      </c>
    </row>
    <row r="160" spans="1:7" outlineLevel="1" x14ac:dyDescent="0.2">
      <c r="A160" s="5"/>
      <c r="B160" s="5"/>
      <c r="C160" s="9"/>
      <c r="D160" s="5" t="s">
        <v>6</v>
      </c>
      <c r="E160" s="68">
        <v>8</v>
      </c>
      <c r="F160" s="68">
        <f>E160</f>
        <v>8</v>
      </c>
      <c r="G160" s="8">
        <f>F160+Sep!G160</f>
        <v>80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>E161</f>
        <v>0</v>
      </c>
      <c r="G161" s="8">
        <f>F161+Sep!G161</f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>E162</f>
        <v>0</v>
      </c>
      <c r="G162" s="8">
        <f>F162+Sep!G162</f>
        <v>0</v>
      </c>
    </row>
    <row r="163" spans="1:7" x14ac:dyDescent="0.2">
      <c r="A163" s="5"/>
      <c r="B163" s="5"/>
      <c r="C163" s="9" t="s">
        <v>3</v>
      </c>
      <c r="E163" s="67">
        <f>SUM(E164:E165)</f>
        <v>232</v>
      </c>
      <c r="F163" s="67">
        <f>SUM(F164:F165)</f>
        <v>232</v>
      </c>
      <c r="G163" s="10">
        <f>F163+Sep!G163</f>
        <v>2996</v>
      </c>
    </row>
    <row r="164" spans="1:7" outlineLevel="1" x14ac:dyDescent="0.2">
      <c r="A164" s="5"/>
      <c r="B164" s="5"/>
      <c r="D164" s="5" t="s">
        <v>9</v>
      </c>
      <c r="E164" s="68">
        <v>24</v>
      </c>
      <c r="F164" s="68">
        <f>E164</f>
        <v>24</v>
      </c>
      <c r="G164" s="8">
        <f>F164+Sep!G164</f>
        <v>279</v>
      </c>
    </row>
    <row r="165" spans="1:7" outlineLevel="1" x14ac:dyDescent="0.2">
      <c r="A165" s="5"/>
      <c r="B165" s="5"/>
      <c r="D165" s="5" t="s">
        <v>10</v>
      </c>
      <c r="E165" s="68">
        <v>208</v>
      </c>
      <c r="F165" s="68">
        <f>E165</f>
        <v>208</v>
      </c>
      <c r="G165" s="8">
        <f>F165+Sep!G165</f>
        <v>2717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58</v>
      </c>
      <c r="F166" s="67">
        <f>SUM(F167:F168)</f>
        <v>136</v>
      </c>
      <c r="G166" s="10">
        <f>F166+Sep!G166</f>
        <v>2327</v>
      </c>
    </row>
    <row r="167" spans="1:7" outlineLevel="1" x14ac:dyDescent="0.2">
      <c r="A167" s="5"/>
      <c r="B167" s="5"/>
      <c r="D167" s="5" t="s">
        <v>11</v>
      </c>
      <c r="E167" s="68">
        <v>32</v>
      </c>
      <c r="F167" s="68">
        <f>E167</f>
        <v>32</v>
      </c>
      <c r="G167" s="8">
        <f>F167+Sep!G167</f>
        <v>439</v>
      </c>
    </row>
    <row r="168" spans="1:7" outlineLevel="1" x14ac:dyDescent="0.2">
      <c r="A168" s="5"/>
      <c r="B168" s="5"/>
      <c r="C168" s="5"/>
      <c r="D168" s="5" t="s">
        <v>12</v>
      </c>
      <c r="E168" s="68">
        <v>26</v>
      </c>
      <c r="F168" s="68">
        <f>E168*4</f>
        <v>104</v>
      </c>
      <c r="G168" s="8">
        <f>F168+Sep!G168</f>
        <v>1888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688</v>
      </c>
      <c r="G169" s="13">
        <f>F169+Sep!G169</f>
        <v>13397</v>
      </c>
    </row>
    <row r="170" spans="1:7" x14ac:dyDescent="0.2">
      <c r="A170" s="5"/>
      <c r="B170" s="5"/>
      <c r="C170" s="5"/>
      <c r="D170" s="5"/>
      <c r="E170" s="68"/>
      <c r="F170" s="68"/>
      <c r="G170" s="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1750</v>
      </c>
      <c r="G171" s="10">
        <f>F171+Sep!G171</f>
        <v>26141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1062</v>
      </c>
      <c r="G172" s="8">
        <f>F172+Sep!G172</f>
        <v>12744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688</v>
      </c>
      <c r="G173" s="8">
        <f>F173+Sep!G173</f>
        <v>13397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10">
        <f>F174+Sep!G174</f>
        <v>0</v>
      </c>
    </row>
    <row r="175" spans="1:7" x14ac:dyDescent="0.2">
      <c r="A175" s="5"/>
      <c r="B175" s="5" t="s">
        <v>16</v>
      </c>
      <c r="C175" s="5"/>
      <c r="D175" s="5"/>
      <c r="E175" s="68"/>
      <c r="F175" s="68">
        <v>0</v>
      </c>
      <c r="G175" s="8">
        <f>F175+Sep!G175</f>
        <v>0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v>0</v>
      </c>
      <c r="G176" s="8">
        <f>F176+Sep!G176</f>
        <v>0</v>
      </c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4584</v>
      </c>
      <c r="F178" s="65">
        <f>SUM(F179,F195)</f>
        <v>8698</v>
      </c>
      <c r="G178" s="16">
        <f>F178+Sep!G178</f>
        <v>72569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4584</v>
      </c>
      <c r="F179" s="66">
        <f>SUM(F180:F183,F187,F190,F193:F194)</f>
        <v>4626</v>
      </c>
      <c r="G179" s="13">
        <f>F179+Sep!G179</f>
        <v>13748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>E180</f>
        <v>0</v>
      </c>
      <c r="G180" s="10">
        <f>F180+Sep!G180</f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>E181</f>
        <v>0</v>
      </c>
      <c r="G181" s="10">
        <f>F181+Sep!G181</f>
        <v>0</v>
      </c>
    </row>
    <row r="182" spans="1:7" x14ac:dyDescent="0.2">
      <c r="A182" s="5"/>
      <c r="B182" s="5"/>
      <c r="C182" s="9" t="s">
        <v>8</v>
      </c>
      <c r="D182" s="5"/>
      <c r="E182" s="67">
        <v>4352</v>
      </c>
      <c r="F182" s="67">
        <f>E182</f>
        <v>4352</v>
      </c>
      <c r="G182" s="10">
        <f>F182+Sep!G182</f>
        <v>12186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16</v>
      </c>
      <c r="F183" s="67">
        <f>SUM(F184:F186)</f>
        <v>16</v>
      </c>
      <c r="G183" s="10">
        <f>F183+Sep!G183</f>
        <v>62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>E184</f>
        <v>0</v>
      </c>
      <c r="G184" s="8">
        <f>F184+Sep!G184</f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>E185</f>
        <v>0</v>
      </c>
      <c r="G185" s="8">
        <f>F185+Sep!G185</f>
        <v>0</v>
      </c>
    </row>
    <row r="186" spans="1:7" outlineLevel="1" x14ac:dyDescent="0.2">
      <c r="A186" s="5"/>
      <c r="B186" s="5"/>
      <c r="C186" s="9"/>
      <c r="D186" s="5" t="s">
        <v>8</v>
      </c>
      <c r="E186" s="68">
        <v>16</v>
      </c>
      <c r="F186" s="68">
        <f>E186</f>
        <v>16</v>
      </c>
      <c r="G186" s="8">
        <f>F186+Sep!G186</f>
        <v>62</v>
      </c>
    </row>
    <row r="187" spans="1:7" x14ac:dyDescent="0.2">
      <c r="A187" s="5"/>
      <c r="B187" s="5"/>
      <c r="C187" s="9" t="s">
        <v>3</v>
      </c>
      <c r="E187" s="67">
        <f>SUM(E188:E189)</f>
        <v>194</v>
      </c>
      <c r="F187" s="67">
        <f>SUM(F188:F189)</f>
        <v>194</v>
      </c>
      <c r="G187" s="10">
        <f>F187+Sep!G187</f>
        <v>986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8">
        <f>F188+Sep!G188</f>
        <v>0</v>
      </c>
    </row>
    <row r="189" spans="1:7" outlineLevel="1" x14ac:dyDescent="0.2">
      <c r="A189" s="5"/>
      <c r="B189" s="5"/>
      <c r="D189" s="5" t="s">
        <v>10</v>
      </c>
      <c r="E189" s="68">
        <v>194</v>
      </c>
      <c r="F189" s="68">
        <f>E189</f>
        <v>194</v>
      </c>
      <c r="G189" s="8">
        <f>F189+Sep!G189</f>
        <v>986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22</v>
      </c>
      <c r="F190" s="67">
        <f>SUM(F191:F192)</f>
        <v>64</v>
      </c>
      <c r="G190" s="10">
        <f>F190+Sep!G190</f>
        <v>514</v>
      </c>
    </row>
    <row r="191" spans="1:7" outlineLevel="1" x14ac:dyDescent="0.2">
      <c r="A191" s="5"/>
      <c r="B191" s="5"/>
      <c r="D191" s="5" t="s">
        <v>11</v>
      </c>
      <c r="E191" s="68">
        <v>8</v>
      </c>
      <c r="F191" s="68">
        <f>E191</f>
        <v>8</v>
      </c>
      <c r="G191" s="8">
        <f>F191+Sep!G191</f>
        <v>118</v>
      </c>
    </row>
    <row r="192" spans="1:7" outlineLevel="1" x14ac:dyDescent="0.2">
      <c r="A192" s="5"/>
      <c r="B192" s="5"/>
      <c r="C192" s="5"/>
      <c r="D192" s="5" t="s">
        <v>12</v>
      </c>
      <c r="E192" s="68">
        <v>14</v>
      </c>
      <c r="F192" s="68">
        <f>E192*4</f>
        <v>56</v>
      </c>
      <c r="G192" s="8">
        <f>F192+Sep!G192</f>
        <v>396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10">
        <f>F193+Sep!G193</f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10">
        <f>F194+Sep!G194</f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4072</v>
      </c>
      <c r="G195" s="13">
        <f>F195+Sep!G195</f>
        <v>58821</v>
      </c>
    </row>
    <row r="196" spans="1:7" x14ac:dyDescent="0.2">
      <c r="A196" s="5"/>
      <c r="B196" s="5"/>
      <c r="C196" s="5"/>
      <c r="D196" s="5"/>
      <c r="E196" s="68"/>
      <c r="F196" s="68"/>
      <c r="G196" s="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150</v>
      </c>
      <c r="G197" s="10">
        <f>F197+Sep!G197</f>
        <v>1703</v>
      </c>
    </row>
    <row r="198" spans="1:7" x14ac:dyDescent="0.2">
      <c r="A198" s="9"/>
      <c r="B198" s="5" t="s">
        <v>16</v>
      </c>
      <c r="C198" s="5"/>
      <c r="D198" s="9"/>
      <c r="E198" s="68"/>
      <c r="F198" s="68">
        <v>0</v>
      </c>
      <c r="G198" s="8">
        <f>F198+Sep!G198</f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v>150</v>
      </c>
      <c r="G199" s="8">
        <f>F199+Sep!G199</f>
        <v>1703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8548</v>
      </c>
      <c r="G200" s="10">
        <f>F200+Sep!G200</f>
        <v>70988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4626</v>
      </c>
      <c r="G201" s="8">
        <f>F201+Sep!G201</f>
        <v>13730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v>3922</v>
      </c>
      <c r="G202" s="8">
        <f>F202+Sep!G202</f>
        <v>57258</v>
      </c>
    </row>
    <row r="203" spans="1:7" ht="15" x14ac:dyDescent="0.25">
      <c r="A203" s="11"/>
      <c r="B203" s="5"/>
      <c r="C203" s="11"/>
      <c r="D203" s="11"/>
      <c r="E203" s="68"/>
      <c r="F203" s="68"/>
      <c r="G203" s="8"/>
    </row>
    <row r="204" spans="1:7" ht="18" x14ac:dyDescent="0.25">
      <c r="A204" s="15" t="s">
        <v>66</v>
      </c>
      <c r="B204" s="6"/>
      <c r="C204" s="6"/>
      <c r="D204" s="7"/>
      <c r="E204" s="65">
        <f>SUM(E205,E219)</f>
        <v>3422</v>
      </c>
      <c r="F204" s="65">
        <f>SUM(F205,F219)</f>
        <v>7368</v>
      </c>
      <c r="G204" s="16">
        <f>F204+Sep!G204</f>
        <v>78869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3422</v>
      </c>
      <c r="F205" s="66">
        <f>SUM(F206:F209,F213,F216)</f>
        <v>3422</v>
      </c>
      <c r="G205" s="13">
        <f>F205+Sep!G205</f>
        <v>32729</v>
      </c>
    </row>
    <row r="206" spans="1:7" x14ac:dyDescent="0.2">
      <c r="A206" s="5"/>
      <c r="B206" s="5"/>
      <c r="C206" s="9" t="s">
        <v>6</v>
      </c>
      <c r="D206" s="5"/>
      <c r="E206" s="67">
        <v>0</v>
      </c>
      <c r="F206" s="67">
        <f>E206</f>
        <v>0</v>
      </c>
      <c r="G206" s="10">
        <f>F206+Sep!G206</f>
        <v>3509</v>
      </c>
    </row>
    <row r="207" spans="1:7" x14ac:dyDescent="0.2">
      <c r="A207" s="5"/>
      <c r="B207" s="5"/>
      <c r="C207" s="9" t="s">
        <v>7</v>
      </c>
      <c r="D207" s="5"/>
      <c r="E207" s="67">
        <v>3370</v>
      </c>
      <c r="F207" s="67">
        <f>E207</f>
        <v>3370</v>
      </c>
      <c r="G207" s="10">
        <f>F207+Sep!G207</f>
        <v>28682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10">
        <f>F208+Sep!G208</f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48</v>
      </c>
      <c r="F209" s="67">
        <f>SUM(F210:F212)</f>
        <v>48</v>
      </c>
      <c r="G209" s="10">
        <f>F209+Sep!G209</f>
        <v>488</v>
      </c>
    </row>
    <row r="210" spans="1:7" outlineLevel="1" x14ac:dyDescent="0.2">
      <c r="A210" s="5"/>
      <c r="B210" s="5"/>
      <c r="C210" s="9"/>
      <c r="D210" s="5" t="s">
        <v>6</v>
      </c>
      <c r="E210" s="68">
        <v>0</v>
      </c>
      <c r="F210" s="68">
        <f>E210</f>
        <v>0</v>
      </c>
      <c r="G210" s="8">
        <f>F210+Sep!G210</f>
        <v>33</v>
      </c>
    </row>
    <row r="211" spans="1:7" outlineLevel="1" x14ac:dyDescent="0.2">
      <c r="A211" s="5"/>
      <c r="B211" s="5"/>
      <c r="C211" s="9"/>
      <c r="D211" s="5" t="s">
        <v>7</v>
      </c>
      <c r="E211" s="68">
        <v>48</v>
      </c>
      <c r="F211" s="68">
        <f>E211</f>
        <v>48</v>
      </c>
      <c r="G211" s="8">
        <f>F211+Sep!G211</f>
        <v>455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>E212</f>
        <v>0</v>
      </c>
      <c r="G212" s="8">
        <f>F212+Sep!G212</f>
        <v>0</v>
      </c>
    </row>
    <row r="213" spans="1:7" x14ac:dyDescent="0.2">
      <c r="A213" s="5"/>
      <c r="B213" s="5"/>
      <c r="C213" s="9" t="s">
        <v>3</v>
      </c>
      <c r="E213" s="67">
        <f>SUM(E214:E215)</f>
        <v>4</v>
      </c>
      <c r="F213" s="67">
        <f>SUM(F214:F215)</f>
        <v>4</v>
      </c>
      <c r="G213" s="10">
        <f>F213+Sep!G213</f>
        <v>23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8">
        <f>F214+Sep!G214</f>
        <v>1</v>
      </c>
    </row>
    <row r="215" spans="1:7" outlineLevel="1" x14ac:dyDescent="0.2">
      <c r="A215" s="5"/>
      <c r="B215" s="5"/>
      <c r="D215" s="5" t="s">
        <v>10</v>
      </c>
      <c r="E215" s="68">
        <v>4</v>
      </c>
      <c r="F215" s="68">
        <f>E215</f>
        <v>4</v>
      </c>
      <c r="G215" s="8">
        <f>F215+Sep!G215</f>
        <v>17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0</v>
      </c>
      <c r="F216" s="67">
        <f>SUM(F217:F218)</f>
        <v>0</v>
      </c>
      <c r="G216" s="10">
        <f>F216+Sep!G216</f>
        <v>27</v>
      </c>
    </row>
    <row r="217" spans="1:7" outlineLevel="1" x14ac:dyDescent="0.2">
      <c r="A217" s="5"/>
      <c r="B217" s="5"/>
      <c r="D217" s="5" t="s">
        <v>11</v>
      </c>
      <c r="E217" s="68">
        <v>0</v>
      </c>
      <c r="F217" s="68">
        <f>E217</f>
        <v>0</v>
      </c>
      <c r="G217" s="8">
        <f>F217+Sep!G217</f>
        <v>15</v>
      </c>
    </row>
    <row r="218" spans="1:7" outlineLevel="1" x14ac:dyDescent="0.2">
      <c r="A218" s="5"/>
      <c r="B218" s="5"/>
      <c r="C218" s="5"/>
      <c r="D218" s="5" t="s">
        <v>12</v>
      </c>
      <c r="E218" s="68">
        <v>0</v>
      </c>
      <c r="F218" s="68">
        <f>E218*4</f>
        <v>0</v>
      </c>
      <c r="G218" s="8">
        <f>F218+Sep!G218</f>
        <v>12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3946</v>
      </c>
      <c r="G219" s="13">
        <f>F219+Sep!G219</f>
        <v>46140</v>
      </c>
    </row>
    <row r="220" spans="1:7" x14ac:dyDescent="0.2">
      <c r="A220" s="5"/>
      <c r="B220" s="5"/>
      <c r="C220" s="5"/>
      <c r="D220" s="5"/>
      <c r="E220" s="68"/>
      <c r="F220" s="68"/>
      <c r="G220" s="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7368</v>
      </c>
      <c r="G221" s="10">
        <f>F221+Sep!G221</f>
        <v>78869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3422</v>
      </c>
      <c r="G222" s="8">
        <f>F222+Sep!G222</f>
        <v>32729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3946</v>
      </c>
      <c r="G223" s="8">
        <f>F223+Sep!G223</f>
        <v>46140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7322</v>
      </c>
      <c r="G224" s="10">
        <f>F224+Sep!G224</f>
        <v>71061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3422</v>
      </c>
      <c r="G225" s="8">
        <f>F225+Sep!G225</f>
        <v>29177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v>3900</v>
      </c>
      <c r="G226" s="8">
        <f>F226+Sep!G226</f>
        <v>41884</v>
      </c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0</v>
      </c>
      <c r="F228" s="65">
        <f>SUM(F229,F243)</f>
        <v>0</v>
      </c>
      <c r="G228" s="16">
        <f>F228+Sep!G228</f>
        <v>13200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0</v>
      </c>
      <c r="F229" s="66">
        <f>SUM(F230:F233,F237,F240)</f>
        <v>0</v>
      </c>
      <c r="G229" s="13">
        <f>F229+Sep!G229</f>
        <v>5451</v>
      </c>
    </row>
    <row r="230" spans="1:7" x14ac:dyDescent="0.2">
      <c r="A230" s="5"/>
      <c r="B230" s="5"/>
      <c r="C230" s="9" t="s">
        <v>6</v>
      </c>
      <c r="D230" s="5"/>
      <c r="E230" s="67">
        <v>0</v>
      </c>
      <c r="F230" s="67">
        <f>E230</f>
        <v>0</v>
      </c>
      <c r="G230" s="10">
        <f>F230+Sep!G230</f>
        <v>5164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>E231</f>
        <v>0</v>
      </c>
      <c r="G231" s="10">
        <f>F231+Sep!G231</f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>E232</f>
        <v>0</v>
      </c>
      <c r="G232" s="10">
        <f>F232+Sep!G232</f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0</v>
      </c>
      <c r="F233" s="67">
        <f>SUM(F234:F236)</f>
        <v>0</v>
      </c>
      <c r="G233" s="10">
        <f>F233+Sep!G233</f>
        <v>86</v>
      </c>
    </row>
    <row r="234" spans="1:7" outlineLevel="1" x14ac:dyDescent="0.2">
      <c r="A234" s="5"/>
      <c r="B234" s="5"/>
      <c r="C234" s="9"/>
      <c r="D234" s="5" t="s">
        <v>6</v>
      </c>
      <c r="E234" s="68">
        <v>0</v>
      </c>
      <c r="F234" s="68">
        <f>E234</f>
        <v>0</v>
      </c>
      <c r="G234" s="8">
        <f>F234+Sep!G234</f>
        <v>86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>E235</f>
        <v>0</v>
      </c>
      <c r="G235" s="8">
        <f>F235+Sep!G235</f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>E236</f>
        <v>0</v>
      </c>
      <c r="G236" s="8">
        <f>F236+Sep!G236</f>
        <v>0</v>
      </c>
    </row>
    <row r="237" spans="1:7" x14ac:dyDescent="0.2">
      <c r="A237" s="5"/>
      <c r="B237" s="5"/>
      <c r="C237" s="9" t="s">
        <v>3</v>
      </c>
      <c r="E237" s="67">
        <f>SUM(E238:E239)</f>
        <v>0</v>
      </c>
      <c r="F237" s="67">
        <f>SUM(F238:F239)</f>
        <v>0</v>
      </c>
      <c r="G237" s="10">
        <f>F237+Sep!G237</f>
        <v>77</v>
      </c>
    </row>
    <row r="238" spans="1:7" outlineLevel="1" x14ac:dyDescent="0.2">
      <c r="A238" s="5"/>
      <c r="B238" s="5"/>
      <c r="D238" s="5" t="s">
        <v>9</v>
      </c>
      <c r="E238" s="68">
        <v>0</v>
      </c>
      <c r="F238" s="68">
        <f>E238</f>
        <v>0</v>
      </c>
      <c r="G238" s="8">
        <f>F238+Sep!G238</f>
        <v>77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8">
        <f>F239+Sep!G239</f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0</v>
      </c>
      <c r="F240" s="67">
        <f>SUM(F241:F242)</f>
        <v>0</v>
      </c>
      <c r="G240" s="10">
        <f>F240+Sep!G240</f>
        <v>124</v>
      </c>
    </row>
    <row r="241" spans="1:7" outlineLevel="1" x14ac:dyDescent="0.2">
      <c r="A241" s="5"/>
      <c r="B241" s="5"/>
      <c r="D241" s="5" t="s">
        <v>11</v>
      </c>
      <c r="E241" s="68">
        <v>0</v>
      </c>
      <c r="F241" s="68">
        <f>E241</f>
        <v>0</v>
      </c>
      <c r="G241" s="8">
        <f>F241+Sep!G241</f>
        <v>124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8">
        <f>F242+Sep!G242</f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0</v>
      </c>
      <c r="G243" s="13">
        <f>F243+Sep!G243</f>
        <v>7749</v>
      </c>
    </row>
    <row r="244" spans="1:7" x14ac:dyDescent="0.2">
      <c r="A244" s="5"/>
      <c r="B244" s="5"/>
      <c r="C244" s="5"/>
      <c r="D244" s="5"/>
      <c r="E244" s="68"/>
      <c r="F244" s="68"/>
      <c r="G244" s="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0</v>
      </c>
      <c r="G245" s="10">
        <f>F245+Sep!G245</f>
        <v>13200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0</v>
      </c>
      <c r="G246" s="8">
        <f>F246+Sep!G246</f>
        <v>5451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0</v>
      </c>
      <c r="G247" s="8">
        <f>F247+Sep!G247</f>
        <v>7749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10">
        <f>F248+Sep!G248</f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8">
        <f>F249+Sep!G249</f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f>SUM(F243)</f>
        <v>0</v>
      </c>
      <c r="G250" s="8">
        <f>F250+Sep!G250</f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72" t="s">
        <v>56</v>
      </c>
      <c r="F255" s="72" t="s">
        <v>56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7" ht="15.75" x14ac:dyDescent="0.25">
      <c r="B257" s="14" t="s">
        <v>75</v>
      </c>
      <c r="C257" s="14"/>
      <c r="D257" s="14"/>
      <c r="E257" s="13">
        <f>SUM(E258:E267)</f>
        <v>0</v>
      </c>
      <c r="F257" s="13">
        <f>SUM(F258:F267)</f>
        <v>0</v>
      </c>
      <c r="G257" s="13">
        <f>E257+Sep!G257</f>
        <v>42863</v>
      </c>
    </row>
    <row r="258" spans="1:7" x14ac:dyDescent="0.2">
      <c r="B258" s="9" t="s">
        <v>71</v>
      </c>
      <c r="C258" s="9"/>
      <c r="D258" s="9"/>
      <c r="E258" s="10">
        <v>0</v>
      </c>
      <c r="F258" s="10">
        <v>0</v>
      </c>
      <c r="G258" s="10">
        <f>E258+Sep!G258</f>
        <v>7008</v>
      </c>
    </row>
    <row r="259" spans="1:7" x14ac:dyDescent="0.2">
      <c r="B259" s="9" t="s">
        <v>18</v>
      </c>
      <c r="C259" s="9"/>
      <c r="D259" s="9"/>
      <c r="E259" s="10">
        <v>0</v>
      </c>
      <c r="F259" s="10">
        <v>0</v>
      </c>
      <c r="G259" s="10">
        <f>E259+Sep!G259</f>
        <v>10521</v>
      </c>
    </row>
    <row r="260" spans="1:7" x14ac:dyDescent="0.2">
      <c r="B260" s="9" t="s">
        <v>19</v>
      </c>
      <c r="C260" s="9"/>
      <c r="D260" s="9"/>
      <c r="E260" s="10">
        <v>0</v>
      </c>
      <c r="F260" s="10">
        <v>0</v>
      </c>
      <c r="G260" s="10">
        <f>E260+Sep!G260</f>
        <v>0</v>
      </c>
    </row>
    <row r="261" spans="1:7" x14ac:dyDescent="0.2">
      <c r="B261" s="9" t="s">
        <v>20</v>
      </c>
      <c r="C261" s="9"/>
      <c r="D261" s="9"/>
      <c r="E261" s="10">
        <v>0</v>
      </c>
      <c r="F261" s="10">
        <v>0</v>
      </c>
      <c r="G261" s="10">
        <f>E261+Sep!G261</f>
        <v>7531</v>
      </c>
    </row>
    <row r="262" spans="1:7" x14ac:dyDescent="0.2">
      <c r="B262" s="9" t="s">
        <v>21</v>
      </c>
      <c r="C262" s="9"/>
      <c r="D262" s="9"/>
      <c r="E262" s="10">
        <v>0</v>
      </c>
      <c r="F262" s="10">
        <v>0</v>
      </c>
      <c r="G262" s="10">
        <f>E262+Sep!G262</f>
        <v>5154</v>
      </c>
    </row>
    <row r="263" spans="1:7" x14ac:dyDescent="0.2">
      <c r="B263" s="9" t="s">
        <v>22</v>
      </c>
      <c r="C263" s="9"/>
      <c r="D263" s="9"/>
      <c r="E263" s="10">
        <v>0</v>
      </c>
      <c r="F263" s="10">
        <v>0</v>
      </c>
      <c r="G263" s="10">
        <f>E263+Sep!G263</f>
        <v>1646</v>
      </c>
    </row>
    <row r="264" spans="1:7" x14ac:dyDescent="0.2">
      <c r="B264" s="9" t="s">
        <v>23</v>
      </c>
      <c r="C264" s="9"/>
      <c r="D264" s="9"/>
      <c r="E264" s="10">
        <v>0</v>
      </c>
      <c r="F264" s="10">
        <v>0</v>
      </c>
      <c r="G264" s="10">
        <f>E264+Sep!G264</f>
        <v>7531</v>
      </c>
    </row>
    <row r="265" spans="1:7" x14ac:dyDescent="0.2">
      <c r="B265" s="9" t="s">
        <v>24</v>
      </c>
      <c r="C265" s="9"/>
      <c r="D265" s="9"/>
      <c r="E265" s="10">
        <v>0</v>
      </c>
      <c r="F265" s="10">
        <v>0</v>
      </c>
      <c r="G265" s="10">
        <f>E265+Sep!G265</f>
        <v>1815</v>
      </c>
    </row>
    <row r="266" spans="1:7" x14ac:dyDescent="0.2">
      <c r="B266" s="9" t="s">
        <v>66</v>
      </c>
      <c r="C266" s="9"/>
      <c r="D266" s="9"/>
      <c r="E266" s="10">
        <v>0</v>
      </c>
      <c r="F266" s="10">
        <v>0</v>
      </c>
      <c r="G266" s="10">
        <f>E266+Sep!G266</f>
        <v>1372</v>
      </c>
    </row>
    <row r="267" spans="1:7" x14ac:dyDescent="0.2">
      <c r="B267" s="9" t="s">
        <v>70</v>
      </c>
      <c r="C267" s="9"/>
      <c r="D267" s="9"/>
      <c r="E267" s="10">
        <v>0</v>
      </c>
      <c r="F267" s="10">
        <v>0</v>
      </c>
      <c r="G267" s="10">
        <f>E267+Sep!G267</f>
        <v>285</v>
      </c>
    </row>
    <row r="268" spans="1:7" x14ac:dyDescent="0.2">
      <c r="B268" s="5"/>
      <c r="C268" s="5"/>
      <c r="D268" s="5"/>
      <c r="E268" s="8"/>
      <c r="F268" s="8"/>
      <c r="G268" s="8"/>
    </row>
    <row r="269" spans="1:7" x14ac:dyDescent="0.2">
      <c r="B269" s="5" t="s">
        <v>72</v>
      </c>
      <c r="C269" s="5"/>
      <c r="D269" s="5"/>
      <c r="E269" s="8"/>
      <c r="F269" s="8"/>
      <c r="G269" s="8"/>
    </row>
    <row r="270" spans="1:7" x14ac:dyDescent="0.2">
      <c r="B270" s="5"/>
      <c r="C270" s="5"/>
      <c r="D270" s="5"/>
      <c r="E270" s="8"/>
      <c r="F270" s="8"/>
      <c r="G270" s="8"/>
    </row>
    <row r="272" spans="1:7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</row>
    <row r="273" spans="1:7" x14ac:dyDescent="0.2">
      <c r="A273" s="49"/>
      <c r="B273" s="50"/>
      <c r="C273" s="50"/>
      <c r="D273" s="51"/>
      <c r="E273" s="52"/>
      <c r="F273" s="53"/>
      <c r="G273" s="62"/>
    </row>
    <row r="274" spans="1:7" x14ac:dyDescent="0.2">
      <c r="A274" s="49"/>
      <c r="B274" s="50"/>
      <c r="C274" s="50"/>
      <c r="D274" s="51"/>
      <c r="E274" s="52"/>
      <c r="F274" s="53"/>
      <c r="G274" s="62"/>
    </row>
    <row r="275" spans="1:7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</row>
    <row r="276" spans="1:7" x14ac:dyDescent="0.2">
      <c r="A276" s="49"/>
      <c r="B276" s="50"/>
      <c r="C276" s="50"/>
      <c r="D276" s="51"/>
      <c r="E276" s="52"/>
      <c r="F276" s="53"/>
      <c r="G276" s="62"/>
    </row>
    <row r="277" spans="1:7" ht="15" x14ac:dyDescent="0.25">
      <c r="A277" s="54"/>
      <c r="B277" s="55"/>
      <c r="C277" s="55"/>
      <c r="D277" s="56"/>
      <c r="E277" s="57"/>
      <c r="F277" s="58"/>
      <c r="G277" s="63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2" customWidth="1"/>
    <col min="6" max="6" width="15.7109375" style="2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42" t="s">
        <v>57</v>
      </c>
      <c r="F1" s="42" t="s">
        <v>57</v>
      </c>
      <c r="G1" s="42" t="s">
        <v>77</v>
      </c>
    </row>
    <row r="2" spans="1:7" ht="15" x14ac:dyDescent="0.25">
      <c r="A2" s="1"/>
      <c r="B2" s="1"/>
      <c r="C2" s="1"/>
      <c r="D2" s="1"/>
      <c r="E2" s="43" t="s">
        <v>59</v>
      </c>
      <c r="F2" s="4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4">
        <f>SUM(E6,E31,E57,E81,E105,E129,E154,E178,E204,E228)</f>
        <v>27771</v>
      </c>
      <c r="F4" s="4">
        <f>SUM(F6,F31,F57,F81,F105,F129,F154,F178,F204,F228)</f>
        <v>41640</v>
      </c>
      <c r="G4" s="4">
        <f>F4+Okt!G4</f>
        <v>754279</v>
      </c>
    </row>
    <row r="5" spans="1:7" s="5" customFormat="1" x14ac:dyDescent="0.2">
      <c r="E5" s="2"/>
      <c r="F5" s="2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27771</v>
      </c>
      <c r="F6" s="65">
        <f>SUM(F7,F22)</f>
        <v>41640</v>
      </c>
      <c r="G6" s="16">
        <f>F6+Okt!G6</f>
        <v>162475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27771</v>
      </c>
      <c r="F7" s="66">
        <f>SUM(F8:F11,F15,F18,F21)</f>
        <v>29241</v>
      </c>
      <c r="G7" s="13">
        <f>F7+Okt!G7</f>
        <v>110805</v>
      </c>
    </row>
    <row r="8" spans="1:7" x14ac:dyDescent="0.2">
      <c r="A8" s="5"/>
      <c r="B8" s="5"/>
      <c r="C8" s="9" t="s">
        <v>6</v>
      </c>
      <c r="D8" s="5"/>
      <c r="E8" s="67">
        <v>0</v>
      </c>
      <c r="F8" s="67">
        <f>E8</f>
        <v>0</v>
      </c>
      <c r="G8" s="10">
        <f>F8+Okt!G8</f>
        <v>15095</v>
      </c>
    </row>
    <row r="9" spans="1:7" x14ac:dyDescent="0.2">
      <c r="A9" s="5"/>
      <c r="B9" s="5"/>
      <c r="C9" s="9" t="s">
        <v>7</v>
      </c>
      <c r="D9" s="5"/>
      <c r="E9" s="67">
        <v>24682</v>
      </c>
      <c r="F9" s="67">
        <f>E9</f>
        <v>24682</v>
      </c>
      <c r="G9" s="10">
        <f>F9+Okt!G9</f>
        <v>71991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>E10</f>
        <v>0</v>
      </c>
      <c r="G10" s="10">
        <f>F10+Okt!G10</f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99</v>
      </c>
      <c r="F11" s="67">
        <f>SUM(F12:F14)</f>
        <v>99</v>
      </c>
      <c r="G11" s="10">
        <f>F11+Okt!G11</f>
        <v>688</v>
      </c>
    </row>
    <row r="12" spans="1:7" outlineLevel="1" x14ac:dyDescent="0.2">
      <c r="A12" s="5"/>
      <c r="B12" s="5"/>
      <c r="C12" s="9"/>
      <c r="D12" s="5" t="s">
        <v>6</v>
      </c>
      <c r="E12" s="68">
        <v>0</v>
      </c>
      <c r="F12" s="68">
        <f>E12</f>
        <v>0</v>
      </c>
      <c r="G12" s="8">
        <f>F12+Okt!G12</f>
        <v>283</v>
      </c>
    </row>
    <row r="13" spans="1:7" outlineLevel="1" x14ac:dyDescent="0.2">
      <c r="A13" s="5"/>
      <c r="B13" s="5"/>
      <c r="C13" s="9"/>
      <c r="D13" s="5" t="s">
        <v>7</v>
      </c>
      <c r="E13" s="68">
        <v>99</v>
      </c>
      <c r="F13" s="68">
        <f>E13</f>
        <v>99</v>
      </c>
      <c r="G13" s="8">
        <f>F13+Okt!G13</f>
        <v>405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>E14</f>
        <v>0</v>
      </c>
      <c r="G14" s="8">
        <f>F14+Okt!G14</f>
        <v>0</v>
      </c>
    </row>
    <row r="15" spans="1:7" x14ac:dyDescent="0.2">
      <c r="A15" s="5"/>
      <c r="B15" s="5"/>
      <c r="C15" s="9" t="s">
        <v>3</v>
      </c>
      <c r="E15" s="67">
        <f>SUM(E16:E17)</f>
        <v>2046</v>
      </c>
      <c r="F15" s="67">
        <f>SUM(F16:F17)</f>
        <v>2046</v>
      </c>
      <c r="G15" s="10">
        <f>F15+Okt!G15</f>
        <v>9346</v>
      </c>
    </row>
    <row r="16" spans="1:7" outlineLevel="1" x14ac:dyDescent="0.2">
      <c r="A16" s="5"/>
      <c r="B16" s="5"/>
      <c r="D16" s="5" t="s">
        <v>9</v>
      </c>
      <c r="E16" s="68">
        <v>77</v>
      </c>
      <c r="F16" s="68">
        <f>E16</f>
        <v>77</v>
      </c>
      <c r="G16" s="8">
        <f>F16+Okt!G16</f>
        <v>493</v>
      </c>
    </row>
    <row r="17" spans="1:7" outlineLevel="1" x14ac:dyDescent="0.2">
      <c r="A17" s="5"/>
      <c r="B17" s="5"/>
      <c r="D17" s="5" t="s">
        <v>10</v>
      </c>
      <c r="E17" s="68">
        <v>1969</v>
      </c>
      <c r="F17" s="68">
        <f>E17</f>
        <v>1969</v>
      </c>
      <c r="G17" s="8">
        <f>F17+Okt!G17</f>
        <v>8853</v>
      </c>
    </row>
    <row r="18" spans="1:7" x14ac:dyDescent="0.2">
      <c r="A18" s="5"/>
      <c r="B18" s="5"/>
      <c r="C18" s="9" t="s">
        <v>2</v>
      </c>
      <c r="D18" s="5"/>
      <c r="E18" s="67">
        <f>SUM(E19:E20)</f>
        <v>613</v>
      </c>
      <c r="F18" s="67">
        <f>SUM(F19:F20)</f>
        <v>1090</v>
      </c>
      <c r="G18" s="10">
        <f>F18+Okt!G18</f>
        <v>9861</v>
      </c>
    </row>
    <row r="19" spans="1:7" outlineLevel="1" x14ac:dyDescent="0.2">
      <c r="A19" s="5"/>
      <c r="B19" s="5"/>
      <c r="D19" s="5" t="s">
        <v>11</v>
      </c>
      <c r="E19" s="68">
        <v>454</v>
      </c>
      <c r="F19" s="68">
        <f>E19</f>
        <v>454</v>
      </c>
      <c r="G19" s="8">
        <f>F19+Okt!G19</f>
        <v>3537</v>
      </c>
    </row>
    <row r="20" spans="1:7" outlineLevel="1" x14ac:dyDescent="0.2">
      <c r="A20" s="5"/>
      <c r="B20" s="5"/>
      <c r="C20" s="5"/>
      <c r="D20" s="5" t="s">
        <v>12</v>
      </c>
      <c r="E20" s="68">
        <v>159</v>
      </c>
      <c r="F20" s="68">
        <f>E20*4</f>
        <v>636</v>
      </c>
      <c r="G20" s="8">
        <f>F20+Okt!G20</f>
        <v>6324</v>
      </c>
    </row>
    <row r="21" spans="1:7" x14ac:dyDescent="0.2">
      <c r="A21" s="5"/>
      <c r="B21" s="5"/>
      <c r="C21" s="9" t="s">
        <v>26</v>
      </c>
      <c r="D21" s="5"/>
      <c r="E21" s="67">
        <v>331</v>
      </c>
      <c r="F21" s="67">
        <f>E21*4</f>
        <v>1324</v>
      </c>
      <c r="G21" s="10">
        <f>F21+Okt!G21</f>
        <v>3824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12399</v>
      </c>
      <c r="G22" s="13">
        <f>F22+Okt!G22</f>
        <v>51670</v>
      </c>
    </row>
    <row r="23" spans="1:7" x14ac:dyDescent="0.2">
      <c r="A23" s="5"/>
      <c r="B23" s="5"/>
      <c r="C23" s="5"/>
      <c r="D23" s="5"/>
      <c r="E23" s="68"/>
      <c r="F23" s="68"/>
      <c r="G23" s="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41640</v>
      </c>
      <c r="G24" s="10">
        <f>F24+Okt!G24</f>
        <v>162475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29241</v>
      </c>
      <c r="G25" s="8">
        <f>F25+Okt!G25</f>
        <v>110805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12399</v>
      </c>
      <c r="G26" s="8">
        <f>F26+Okt!G26</f>
        <v>51670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37848</v>
      </c>
      <c r="G27" s="10">
        <f>F27+Okt!G27</f>
        <v>123491</v>
      </c>
    </row>
    <row r="28" spans="1:7" x14ac:dyDescent="0.2">
      <c r="A28" s="5"/>
      <c r="B28" s="5" t="s">
        <v>16</v>
      </c>
      <c r="C28" s="5"/>
      <c r="D28" s="5"/>
      <c r="E28" s="68"/>
      <c r="F28" s="68">
        <v>26160</v>
      </c>
      <c r="G28" s="8">
        <f>F28+Okt!G28</f>
        <v>88999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11688</v>
      </c>
      <c r="G29" s="8">
        <f>F29+Okt!G29</f>
        <v>34492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12"/>
    </row>
    <row r="31" spans="1:7" ht="18" x14ac:dyDescent="0.25">
      <c r="A31" s="15" t="s">
        <v>18</v>
      </c>
      <c r="B31" s="6"/>
      <c r="C31" s="6"/>
      <c r="D31" s="7"/>
      <c r="E31" s="65">
        <f>SUM(E32,E48)</f>
        <v>0</v>
      </c>
      <c r="F31" s="65">
        <f>SUM(F32,F48)</f>
        <v>0</v>
      </c>
      <c r="G31" s="16">
        <f>F31+Okt!G31</f>
        <v>204084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0</v>
      </c>
      <c r="F32" s="66">
        <f>SUM(F33:F36,F40,F43,F46,F47)</f>
        <v>0</v>
      </c>
      <c r="G32" s="13">
        <f>F32+Okt!G32</f>
        <v>132273</v>
      </c>
    </row>
    <row r="33" spans="1:7" x14ac:dyDescent="0.2">
      <c r="A33" s="5"/>
      <c r="B33" s="9"/>
      <c r="C33" s="9" t="s">
        <v>68</v>
      </c>
      <c r="D33" s="5"/>
      <c r="E33" s="67">
        <v>0</v>
      </c>
      <c r="F33" s="67">
        <f>E33</f>
        <v>0</v>
      </c>
      <c r="G33" s="10">
        <f>F33+Okt!G33</f>
        <v>32324</v>
      </c>
    </row>
    <row r="34" spans="1:7" x14ac:dyDescent="0.2">
      <c r="A34" s="5"/>
      <c r="B34" s="5"/>
      <c r="C34" s="9" t="s">
        <v>25</v>
      </c>
      <c r="D34" s="5"/>
      <c r="E34" s="67">
        <v>0</v>
      </c>
      <c r="F34" s="67">
        <f>E34</f>
        <v>0</v>
      </c>
      <c r="G34" s="10">
        <f>F34+Okt!G34</f>
        <v>87549</v>
      </c>
    </row>
    <row r="35" spans="1:7" x14ac:dyDescent="0.2">
      <c r="A35" s="5"/>
      <c r="B35" s="5"/>
      <c r="C35" s="9" t="s">
        <v>69</v>
      </c>
      <c r="D35" s="5"/>
      <c r="E35" s="67">
        <v>0</v>
      </c>
      <c r="F35" s="67">
        <f>E35</f>
        <v>0</v>
      </c>
      <c r="G35" s="10">
        <f>F35+Okt!G35</f>
        <v>6</v>
      </c>
    </row>
    <row r="36" spans="1:7" x14ac:dyDescent="0.2">
      <c r="A36" s="5"/>
      <c r="B36" s="5"/>
      <c r="C36" s="9" t="s">
        <v>13</v>
      </c>
      <c r="D36" s="5"/>
      <c r="E36" s="67">
        <f>SUM(E37:E39)</f>
        <v>0</v>
      </c>
      <c r="F36" s="67">
        <f>SUM(F37:F39)</f>
        <v>0</v>
      </c>
      <c r="G36" s="10">
        <f>F36+Okt!G36</f>
        <v>1535</v>
      </c>
    </row>
    <row r="37" spans="1:7" x14ac:dyDescent="0.2">
      <c r="A37" s="5"/>
      <c r="B37" s="5"/>
      <c r="C37" s="9"/>
      <c r="D37" s="5" t="s">
        <v>68</v>
      </c>
      <c r="E37" s="68">
        <v>0</v>
      </c>
      <c r="F37" s="68">
        <f>E37</f>
        <v>0</v>
      </c>
      <c r="G37" s="8">
        <f>F37+Okt!G37</f>
        <v>270</v>
      </c>
    </row>
    <row r="38" spans="1:7" outlineLevel="1" x14ac:dyDescent="0.2">
      <c r="A38" s="5"/>
      <c r="B38" s="5"/>
      <c r="C38" s="9"/>
      <c r="D38" s="5" t="s">
        <v>25</v>
      </c>
      <c r="E38" s="68">
        <v>0</v>
      </c>
      <c r="F38" s="68">
        <f>E38</f>
        <v>0</v>
      </c>
      <c r="G38" s="8">
        <f>F38+Okt!G38</f>
        <v>1265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8">
        <f>F39+Okt!G39</f>
        <v>0</v>
      </c>
    </row>
    <row r="40" spans="1:7" x14ac:dyDescent="0.2">
      <c r="A40" s="5"/>
      <c r="B40" s="5"/>
      <c r="C40" s="9" t="s">
        <v>3</v>
      </c>
      <c r="E40" s="67">
        <f>SUM(E41:E42)</f>
        <v>0</v>
      </c>
      <c r="F40" s="67">
        <f>SUM(F41:F42)</f>
        <v>0</v>
      </c>
      <c r="G40" s="10">
        <f>F40+Okt!G40</f>
        <v>5957</v>
      </c>
    </row>
    <row r="41" spans="1:7" outlineLevel="1" x14ac:dyDescent="0.2">
      <c r="A41" s="5"/>
      <c r="B41" s="5"/>
      <c r="D41" s="5" t="s">
        <v>9</v>
      </c>
      <c r="E41" s="68">
        <v>0</v>
      </c>
      <c r="F41" s="68">
        <f>E41</f>
        <v>0</v>
      </c>
      <c r="G41" s="8">
        <f>F41+Okt!G41</f>
        <v>58</v>
      </c>
    </row>
    <row r="42" spans="1:7" outlineLevel="1" x14ac:dyDescent="0.2">
      <c r="A42" s="5"/>
      <c r="B42" s="5"/>
      <c r="D42" s="5" t="s">
        <v>10</v>
      </c>
      <c r="E42" s="68">
        <v>0</v>
      </c>
      <c r="F42" s="68">
        <f>E42</f>
        <v>0</v>
      </c>
      <c r="G42" s="8">
        <f>F42+Okt!G42</f>
        <v>5899</v>
      </c>
    </row>
    <row r="43" spans="1:7" x14ac:dyDescent="0.2">
      <c r="A43" s="5"/>
      <c r="B43" s="5"/>
      <c r="C43" s="9" t="s">
        <v>2</v>
      </c>
      <c r="D43" s="5"/>
      <c r="E43" s="67">
        <f>SUM(E44:E45)</f>
        <v>0</v>
      </c>
      <c r="F43" s="67">
        <f>SUM(F44:F45)</f>
        <v>0</v>
      </c>
      <c r="G43" s="10">
        <f>F43+Okt!G43</f>
        <v>1536</v>
      </c>
    </row>
    <row r="44" spans="1:7" outlineLevel="1" x14ac:dyDescent="0.2">
      <c r="A44" s="5"/>
      <c r="B44" s="5"/>
      <c r="D44" s="5" t="s">
        <v>11</v>
      </c>
      <c r="E44" s="68">
        <v>0</v>
      </c>
      <c r="F44" s="68">
        <f>E44</f>
        <v>0</v>
      </c>
      <c r="G44" s="8">
        <f>F44+Okt!G44</f>
        <v>484</v>
      </c>
    </row>
    <row r="45" spans="1:7" outlineLevel="1" x14ac:dyDescent="0.2">
      <c r="A45" s="5"/>
      <c r="B45" s="5"/>
      <c r="C45" s="5"/>
      <c r="D45" s="5" t="s">
        <v>12</v>
      </c>
      <c r="E45" s="68">
        <v>0</v>
      </c>
      <c r="F45" s="68">
        <f>E45*4</f>
        <v>0</v>
      </c>
      <c r="G45" s="8">
        <f>F45+Okt!G45</f>
        <v>1052</v>
      </c>
    </row>
    <row r="46" spans="1:7" x14ac:dyDescent="0.2">
      <c r="A46" s="5"/>
      <c r="B46" s="5"/>
      <c r="C46" s="9" t="s">
        <v>26</v>
      </c>
      <c r="D46" s="5"/>
      <c r="E46" s="67">
        <v>0</v>
      </c>
      <c r="F46" s="67">
        <f>E46*4</f>
        <v>0</v>
      </c>
      <c r="G46" s="10">
        <f>F46+Okt!G46</f>
        <v>528</v>
      </c>
    </row>
    <row r="47" spans="1:7" x14ac:dyDescent="0.2">
      <c r="A47" s="5"/>
      <c r="B47" s="5"/>
      <c r="C47" s="9" t="s">
        <v>27</v>
      </c>
      <c r="D47" s="5"/>
      <c r="E47" s="67">
        <v>0</v>
      </c>
      <c r="F47" s="67">
        <f>E47</f>
        <v>0</v>
      </c>
      <c r="G47" s="10">
        <f>F47+Okt!G47</f>
        <v>2838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0</v>
      </c>
      <c r="G48" s="13">
        <f>F48+Okt!G48</f>
        <v>71811</v>
      </c>
    </row>
    <row r="49" spans="1:7" x14ac:dyDescent="0.2">
      <c r="A49" s="5"/>
      <c r="B49" s="5"/>
      <c r="C49" s="5"/>
      <c r="D49" s="5"/>
      <c r="E49" s="68"/>
      <c r="F49" s="68"/>
      <c r="G49" s="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0</v>
      </c>
      <c r="G50" s="10">
        <f>F50+Okt!G50</f>
        <v>204078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0</v>
      </c>
      <c r="G51" s="8">
        <f>F51+Okt!G51</f>
        <v>132267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0</v>
      </c>
      <c r="G52" s="8">
        <f>F52+Okt!G52</f>
        <v>71811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0</v>
      </c>
      <c r="G53" s="10">
        <f>F53+Okt!G53</f>
        <v>133388</v>
      </c>
    </row>
    <row r="54" spans="1:7" x14ac:dyDescent="0.2">
      <c r="A54" s="5"/>
      <c r="B54" s="5" t="s">
        <v>16</v>
      </c>
      <c r="C54" s="5"/>
      <c r="D54" s="5"/>
      <c r="E54" s="68"/>
      <c r="F54" s="68">
        <f>SUM(F34,F35,F38,F39,F42,F44,F45,F46,F47)</f>
        <v>0</v>
      </c>
      <c r="G54" s="8">
        <f>F54+Okt!G54</f>
        <v>87897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f>SUM(F48)</f>
        <v>0</v>
      </c>
      <c r="G55" s="8">
        <f>F55+Okt!G55</f>
        <v>45491</v>
      </c>
    </row>
    <row r="56" spans="1:7" x14ac:dyDescent="0.2">
      <c r="A56" s="5"/>
      <c r="B56" s="5"/>
      <c r="C56" s="5"/>
      <c r="D56" s="5"/>
      <c r="E56" s="68"/>
      <c r="F56" s="68"/>
      <c r="G56" s="8"/>
    </row>
    <row r="57" spans="1:7" ht="18" x14ac:dyDescent="0.25">
      <c r="A57" s="15" t="s">
        <v>19</v>
      </c>
      <c r="B57" s="6"/>
      <c r="C57" s="6"/>
      <c r="D57" s="7"/>
      <c r="E57" s="65">
        <f>SUM(E58,E72)</f>
        <v>0</v>
      </c>
      <c r="F57" s="65">
        <f>SUM(F58,F72)</f>
        <v>0</v>
      </c>
      <c r="G57" s="16">
        <f>F57+Okt!G57</f>
        <v>39524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0</v>
      </c>
      <c r="F58" s="66">
        <f>SUM(F59:F62,F66,F69)</f>
        <v>0</v>
      </c>
      <c r="G58" s="13">
        <f>F58+Okt!G58</f>
        <v>12516</v>
      </c>
    </row>
    <row r="59" spans="1:7" x14ac:dyDescent="0.2">
      <c r="A59" s="5"/>
      <c r="B59" s="5"/>
      <c r="C59" s="9" t="s">
        <v>6</v>
      </c>
      <c r="D59" s="5"/>
      <c r="E59" s="67">
        <v>0</v>
      </c>
      <c r="F59" s="67">
        <f>E59</f>
        <v>0</v>
      </c>
      <c r="G59" s="10">
        <f>F59+Okt!G59</f>
        <v>12134</v>
      </c>
    </row>
    <row r="60" spans="1:7" x14ac:dyDescent="0.2">
      <c r="A60" s="5"/>
      <c r="B60" s="5"/>
      <c r="C60" s="9" t="s">
        <v>7</v>
      </c>
      <c r="D60" s="5"/>
      <c r="E60" s="67">
        <v>0</v>
      </c>
      <c r="F60" s="67">
        <f>E60</f>
        <v>0</v>
      </c>
      <c r="G60" s="10">
        <f>F60+Okt!G60</f>
        <v>0</v>
      </c>
    </row>
    <row r="61" spans="1:7" x14ac:dyDescent="0.2">
      <c r="A61" s="5"/>
      <c r="B61" s="5"/>
      <c r="C61" s="9" t="s">
        <v>8</v>
      </c>
      <c r="D61" s="5"/>
      <c r="E61" s="67">
        <v>0</v>
      </c>
      <c r="F61" s="67">
        <f>E61</f>
        <v>0</v>
      </c>
      <c r="G61" s="10">
        <f>F61+Okt!G61</f>
        <v>0</v>
      </c>
    </row>
    <row r="62" spans="1:7" x14ac:dyDescent="0.2">
      <c r="A62" s="5"/>
      <c r="B62" s="5"/>
      <c r="C62" s="9" t="s">
        <v>13</v>
      </c>
      <c r="D62" s="5"/>
      <c r="E62" s="67">
        <f>SUM(E63:E65)</f>
        <v>0</v>
      </c>
      <c r="F62" s="67">
        <f>SUM(F63:F65)</f>
        <v>0</v>
      </c>
      <c r="G62" s="10">
        <f>F62+Okt!G62</f>
        <v>140</v>
      </c>
    </row>
    <row r="63" spans="1:7" outlineLevel="1" x14ac:dyDescent="0.2">
      <c r="A63" s="5"/>
      <c r="B63" s="5"/>
      <c r="C63" s="9"/>
      <c r="D63" s="5" t="s">
        <v>6</v>
      </c>
      <c r="E63" s="68">
        <v>0</v>
      </c>
      <c r="F63" s="68">
        <f>E63</f>
        <v>0</v>
      </c>
      <c r="G63" s="8">
        <f>F63+Okt!G63</f>
        <v>140</v>
      </c>
    </row>
    <row r="64" spans="1:7" outlineLevel="1" x14ac:dyDescent="0.2">
      <c r="A64" s="5"/>
      <c r="B64" s="5"/>
      <c r="C64" s="9"/>
      <c r="D64" s="5" t="s">
        <v>7</v>
      </c>
      <c r="E64" s="68">
        <v>0</v>
      </c>
      <c r="F64" s="68">
        <f>E64</f>
        <v>0</v>
      </c>
      <c r="G64" s="8">
        <f>F64+Okt!G64</f>
        <v>0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>E65</f>
        <v>0</v>
      </c>
      <c r="G65" s="8">
        <f>F65+Okt!G65</f>
        <v>0</v>
      </c>
    </row>
    <row r="66" spans="1:7" x14ac:dyDescent="0.2">
      <c r="A66" s="5"/>
      <c r="B66" s="5"/>
      <c r="C66" s="9" t="s">
        <v>3</v>
      </c>
      <c r="E66" s="67">
        <f>SUM(E67:E68)</f>
        <v>0</v>
      </c>
      <c r="F66" s="67">
        <f>SUM(F67:F68)</f>
        <v>0</v>
      </c>
      <c r="G66" s="10">
        <f>F66+Okt!G66</f>
        <v>36</v>
      </c>
    </row>
    <row r="67" spans="1:7" outlineLevel="1" x14ac:dyDescent="0.2">
      <c r="A67" s="5"/>
      <c r="B67" s="5"/>
      <c r="D67" s="5" t="s">
        <v>9</v>
      </c>
      <c r="E67" s="68">
        <v>0</v>
      </c>
      <c r="F67" s="68">
        <f>E67</f>
        <v>0</v>
      </c>
      <c r="G67" s="8">
        <f>F67+Okt!G67</f>
        <v>0</v>
      </c>
    </row>
    <row r="68" spans="1:7" outlineLevel="1" x14ac:dyDescent="0.2">
      <c r="A68" s="5"/>
      <c r="B68" s="5"/>
      <c r="D68" s="5" t="s">
        <v>10</v>
      </c>
      <c r="E68" s="68">
        <v>0</v>
      </c>
      <c r="F68" s="68">
        <f>E68</f>
        <v>0</v>
      </c>
      <c r="G68" s="8">
        <f>F68+Okt!G68</f>
        <v>36</v>
      </c>
    </row>
    <row r="69" spans="1:7" x14ac:dyDescent="0.2">
      <c r="A69" s="5"/>
      <c r="B69" s="5"/>
      <c r="C69" s="9" t="s">
        <v>2</v>
      </c>
      <c r="D69" s="5"/>
      <c r="E69" s="67">
        <f>SUM(E70:E71)</f>
        <v>0</v>
      </c>
      <c r="F69" s="67">
        <f>SUM(F70:F71)</f>
        <v>0</v>
      </c>
      <c r="G69" s="10">
        <f>F69+Okt!G69</f>
        <v>206</v>
      </c>
    </row>
    <row r="70" spans="1:7" outlineLevel="1" x14ac:dyDescent="0.2">
      <c r="A70" s="5"/>
      <c r="B70" s="5"/>
      <c r="D70" s="5" t="s">
        <v>11</v>
      </c>
      <c r="E70" s="68">
        <v>0</v>
      </c>
      <c r="F70" s="68">
        <f>E70</f>
        <v>0</v>
      </c>
      <c r="G70" s="8">
        <f>F70+Okt!G70</f>
        <v>70</v>
      </c>
    </row>
    <row r="71" spans="1:7" outlineLevel="1" x14ac:dyDescent="0.2">
      <c r="A71" s="5"/>
      <c r="B71" s="5"/>
      <c r="C71" s="5"/>
      <c r="D71" s="5" t="s">
        <v>12</v>
      </c>
      <c r="E71" s="68">
        <v>0</v>
      </c>
      <c r="F71" s="68">
        <f>E71*4</f>
        <v>0</v>
      </c>
      <c r="G71" s="8">
        <f>F71+Okt!G71</f>
        <v>136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0</v>
      </c>
      <c r="G72" s="13">
        <f>F72+Okt!G72</f>
        <v>27008</v>
      </c>
    </row>
    <row r="73" spans="1:7" x14ac:dyDescent="0.2">
      <c r="A73" s="5"/>
      <c r="B73" s="5"/>
      <c r="C73" s="5"/>
      <c r="D73" s="5"/>
      <c r="E73" s="68"/>
      <c r="F73" s="68"/>
      <c r="G73" s="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0</v>
      </c>
      <c r="G74" s="10">
        <f>F74+Okt!G74</f>
        <v>13506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0</v>
      </c>
      <c r="G75" s="8">
        <f>F75+Okt!G75</f>
        <v>12516</v>
      </c>
    </row>
    <row r="76" spans="1:7" x14ac:dyDescent="0.2">
      <c r="A76" s="9"/>
      <c r="B76" s="5" t="s">
        <v>17</v>
      </c>
      <c r="C76" s="5"/>
      <c r="D76" s="9"/>
      <c r="E76" s="68"/>
      <c r="F76" s="68">
        <f>SUM(F72)</f>
        <v>0</v>
      </c>
      <c r="G76" s="8">
        <f>F76+Okt!G76</f>
        <v>990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0</v>
      </c>
      <c r="G77" s="10">
        <f>F77+Okt!G77</f>
        <v>26076</v>
      </c>
    </row>
    <row r="78" spans="1:7" x14ac:dyDescent="0.2">
      <c r="A78" s="5"/>
      <c r="B78" s="5" t="s">
        <v>16</v>
      </c>
      <c r="C78" s="5"/>
      <c r="D78" s="5"/>
      <c r="E78" s="68"/>
      <c r="F78" s="68">
        <f>SUM(F60,F61,F64,F65,F68,F70,F71)</f>
        <v>0</v>
      </c>
      <c r="G78" s="8">
        <f>F78+Okt!G78</f>
        <v>0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f>SUM(F72)</f>
        <v>0</v>
      </c>
      <c r="G79" s="8">
        <f>F79+Okt!G79</f>
        <v>26076</v>
      </c>
    </row>
    <row r="80" spans="1:7" x14ac:dyDescent="0.2">
      <c r="A80" s="9"/>
      <c r="B80" s="9"/>
      <c r="C80" s="9"/>
      <c r="D80" s="9"/>
      <c r="E80" s="67"/>
      <c r="F80" s="67"/>
      <c r="G80" s="10"/>
    </row>
    <row r="81" spans="1:7" ht="18" x14ac:dyDescent="0.25">
      <c r="A81" s="15" t="s">
        <v>20</v>
      </c>
      <c r="B81" s="6"/>
      <c r="C81" s="6"/>
      <c r="D81" s="7"/>
      <c r="E81" s="65">
        <f>SUM(E82,E96)</f>
        <v>0</v>
      </c>
      <c r="F81" s="65">
        <f>SUM(F82,F96)</f>
        <v>0</v>
      </c>
      <c r="G81" s="16">
        <f>F81+Okt!G81</f>
        <v>68420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0</v>
      </c>
      <c r="F82" s="66">
        <f>SUM(F83:F86,F90,F93)</f>
        <v>0</v>
      </c>
      <c r="G82" s="13">
        <f>F82+Okt!G82</f>
        <v>34936</v>
      </c>
    </row>
    <row r="83" spans="1:7" x14ac:dyDescent="0.2">
      <c r="A83" s="5"/>
      <c r="B83" s="5"/>
      <c r="C83" s="9" t="s">
        <v>6</v>
      </c>
      <c r="D83" s="5"/>
      <c r="E83" s="67">
        <v>0</v>
      </c>
      <c r="F83" s="67">
        <f>E83</f>
        <v>0</v>
      </c>
      <c r="G83" s="10">
        <f>F83+Okt!G83</f>
        <v>8005</v>
      </c>
    </row>
    <row r="84" spans="1:7" x14ac:dyDescent="0.2">
      <c r="A84" s="5"/>
      <c r="B84" s="5"/>
      <c r="C84" s="9" t="s">
        <v>7</v>
      </c>
      <c r="D84" s="5"/>
      <c r="E84" s="67">
        <v>0</v>
      </c>
      <c r="F84" s="67">
        <f>E84</f>
        <v>0</v>
      </c>
      <c r="G84" s="10">
        <f>F84+Okt!G84</f>
        <v>13281</v>
      </c>
    </row>
    <row r="85" spans="1:7" x14ac:dyDescent="0.2">
      <c r="A85" s="5"/>
      <c r="B85" s="5"/>
      <c r="C85" s="9" t="s">
        <v>8</v>
      </c>
      <c r="D85" s="5"/>
      <c r="E85" s="67">
        <v>0</v>
      </c>
      <c r="F85" s="67">
        <f>E85</f>
        <v>0</v>
      </c>
      <c r="G85" s="10">
        <f>F85+Okt!G85</f>
        <v>8162</v>
      </c>
    </row>
    <row r="86" spans="1:7" x14ac:dyDescent="0.2">
      <c r="A86" s="5"/>
      <c r="B86" s="5"/>
      <c r="C86" s="9" t="s">
        <v>13</v>
      </c>
      <c r="D86" s="5"/>
      <c r="E86" s="67">
        <f>SUM(E87:E89)</f>
        <v>0</v>
      </c>
      <c r="F86" s="67">
        <f>SUM(F87:F89)</f>
        <v>0</v>
      </c>
      <c r="G86" s="10">
        <f>F86+Okt!G86</f>
        <v>115</v>
      </c>
    </row>
    <row r="87" spans="1:7" outlineLevel="1" x14ac:dyDescent="0.2">
      <c r="A87" s="5"/>
      <c r="B87" s="5"/>
      <c r="C87" s="9"/>
      <c r="D87" s="5" t="s">
        <v>6</v>
      </c>
      <c r="E87" s="68">
        <v>0</v>
      </c>
      <c r="F87" s="68">
        <f>E87</f>
        <v>0</v>
      </c>
      <c r="G87" s="8">
        <f>F87+Okt!G87</f>
        <v>73</v>
      </c>
    </row>
    <row r="88" spans="1:7" outlineLevel="1" x14ac:dyDescent="0.2">
      <c r="A88" s="5"/>
      <c r="B88" s="5"/>
      <c r="C88" s="9"/>
      <c r="D88" s="5" t="s">
        <v>7</v>
      </c>
      <c r="E88" s="68">
        <v>0</v>
      </c>
      <c r="F88" s="68">
        <f>E88</f>
        <v>0</v>
      </c>
      <c r="G88" s="8">
        <f>F88+Okt!G88</f>
        <v>42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>E89</f>
        <v>0</v>
      </c>
      <c r="G89" s="8">
        <f>F89+Okt!G89</f>
        <v>0</v>
      </c>
    </row>
    <row r="90" spans="1:7" x14ac:dyDescent="0.2">
      <c r="A90" s="5"/>
      <c r="B90" s="5"/>
      <c r="C90" s="9" t="s">
        <v>3</v>
      </c>
      <c r="E90" s="67">
        <f>SUM(E91:E92)</f>
        <v>0</v>
      </c>
      <c r="F90" s="67">
        <f>SUM(F91:F92)</f>
        <v>0</v>
      </c>
      <c r="G90" s="10">
        <f>F90+Okt!G90</f>
        <v>2996</v>
      </c>
    </row>
    <row r="91" spans="1:7" outlineLevel="1" x14ac:dyDescent="0.2">
      <c r="A91" s="5"/>
      <c r="B91" s="5"/>
      <c r="D91" s="5" t="s">
        <v>9</v>
      </c>
      <c r="E91" s="68">
        <v>0</v>
      </c>
      <c r="F91" s="68">
        <f>E91</f>
        <v>0</v>
      </c>
      <c r="G91" s="8">
        <f>F91+Okt!G91</f>
        <v>279</v>
      </c>
    </row>
    <row r="92" spans="1:7" outlineLevel="1" x14ac:dyDescent="0.2">
      <c r="A92" s="5"/>
      <c r="B92" s="5"/>
      <c r="D92" s="5" t="s">
        <v>10</v>
      </c>
      <c r="E92" s="68">
        <v>0</v>
      </c>
      <c r="F92" s="68">
        <f>E92</f>
        <v>0</v>
      </c>
      <c r="G92" s="8">
        <f>F92+Okt!G92</f>
        <v>2717</v>
      </c>
    </row>
    <row r="93" spans="1:7" x14ac:dyDescent="0.2">
      <c r="A93" s="5"/>
      <c r="B93" s="5"/>
      <c r="C93" s="9" t="s">
        <v>2</v>
      </c>
      <c r="D93" s="5"/>
      <c r="E93" s="67">
        <f>SUM(E94:E95)</f>
        <v>0</v>
      </c>
      <c r="F93" s="67">
        <f>SUM(F94:F95)</f>
        <v>0</v>
      </c>
      <c r="G93" s="10">
        <f>F93+Okt!G93</f>
        <v>2377</v>
      </c>
    </row>
    <row r="94" spans="1:7" outlineLevel="1" x14ac:dyDescent="0.2">
      <c r="A94" s="5"/>
      <c r="B94" s="5"/>
      <c r="D94" s="5" t="s">
        <v>11</v>
      </c>
      <c r="E94" s="68">
        <v>0</v>
      </c>
      <c r="F94" s="68">
        <f>E94</f>
        <v>0</v>
      </c>
      <c r="G94" s="8">
        <f>F94+Okt!G94</f>
        <v>489</v>
      </c>
    </row>
    <row r="95" spans="1:7" outlineLevel="1" x14ac:dyDescent="0.2">
      <c r="A95" s="5"/>
      <c r="B95" s="5"/>
      <c r="C95" s="5"/>
      <c r="D95" s="5" t="s">
        <v>12</v>
      </c>
      <c r="E95" s="68">
        <v>0</v>
      </c>
      <c r="F95" s="68">
        <f>E95*4</f>
        <v>0</v>
      </c>
      <c r="G95" s="8">
        <f>F95+Okt!G95</f>
        <v>1888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0</v>
      </c>
      <c r="G96" s="13">
        <f>F96+Okt!G96</f>
        <v>33484</v>
      </c>
    </row>
    <row r="97" spans="1:7" x14ac:dyDescent="0.2">
      <c r="A97" s="5"/>
      <c r="B97" s="5"/>
      <c r="C97" s="5"/>
      <c r="D97" s="5"/>
      <c r="E97" s="68"/>
      <c r="F97" s="68"/>
      <c r="G97" s="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0</v>
      </c>
      <c r="G98" s="10">
        <f>F98+Okt!G98</f>
        <v>53009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0</v>
      </c>
      <c r="G99" s="8">
        <f>F99+Okt!G99</f>
        <v>26774</v>
      </c>
    </row>
    <row r="100" spans="1:7" x14ac:dyDescent="0.2">
      <c r="A100" s="9"/>
      <c r="B100" s="5" t="s">
        <v>17</v>
      </c>
      <c r="C100" s="5"/>
      <c r="D100" s="9"/>
      <c r="E100" s="68"/>
      <c r="F100" s="68">
        <f>SUM(F96)</f>
        <v>0</v>
      </c>
      <c r="G100" s="8">
        <f>F100+Okt!G100</f>
        <v>26235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0</v>
      </c>
      <c r="G101" s="10">
        <f>F101+Okt!G101</f>
        <v>49879</v>
      </c>
    </row>
    <row r="102" spans="1:7" x14ac:dyDescent="0.2">
      <c r="A102" s="5"/>
      <c r="B102" s="5" t="s">
        <v>16</v>
      </c>
      <c r="C102" s="5"/>
      <c r="D102" s="5"/>
      <c r="E102" s="68"/>
      <c r="F102" s="68">
        <f>SUM(F84,F85,F88,F89,F92,F94,F95)</f>
        <v>0</v>
      </c>
      <c r="G102" s="8">
        <f>F102+Okt!G102</f>
        <v>25462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f>SUM(F96)</f>
        <v>0</v>
      </c>
      <c r="G103" s="8">
        <f>F103+Okt!G103</f>
        <v>24417</v>
      </c>
    </row>
    <row r="104" spans="1:7" x14ac:dyDescent="0.2">
      <c r="A104" s="9"/>
      <c r="B104" s="5"/>
      <c r="C104" s="5"/>
      <c r="D104" s="5"/>
      <c r="E104" s="68"/>
      <c r="F104" s="68"/>
      <c r="G104" s="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0</v>
      </c>
      <c r="F105" s="65">
        <f>SUM(F106,F120)</f>
        <v>0</v>
      </c>
      <c r="G105" s="16">
        <f>F105+Okt!G105</f>
        <v>73980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0</v>
      </c>
      <c r="F106" s="66">
        <f>SUM(F107:F110,F114,F117)</f>
        <v>0</v>
      </c>
      <c r="G106" s="13">
        <f>F106+Okt!G106</f>
        <v>25825</v>
      </c>
    </row>
    <row r="107" spans="1:7" x14ac:dyDescent="0.2">
      <c r="A107" s="5"/>
      <c r="B107" s="5"/>
      <c r="C107" s="9" t="s">
        <v>6</v>
      </c>
      <c r="D107" s="5"/>
      <c r="E107" s="67">
        <v>0</v>
      </c>
      <c r="F107" s="67">
        <f>E107</f>
        <v>0</v>
      </c>
      <c r="G107" s="10">
        <f>F107+Okt!G107</f>
        <v>5098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>E108</f>
        <v>0</v>
      </c>
      <c r="G108" s="10">
        <f>F108+Okt!G108</f>
        <v>0</v>
      </c>
    </row>
    <row r="109" spans="1:7" x14ac:dyDescent="0.2">
      <c r="A109" s="5"/>
      <c r="B109" s="5"/>
      <c r="C109" s="9" t="s">
        <v>8</v>
      </c>
      <c r="D109" s="5"/>
      <c r="E109" s="67">
        <v>0</v>
      </c>
      <c r="F109" s="67">
        <f>E109</f>
        <v>0</v>
      </c>
      <c r="G109" s="10">
        <f>F109+Okt!G109</f>
        <v>19488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0</v>
      </c>
      <c r="F110" s="67">
        <f>SUM(F111:F113)</f>
        <v>0</v>
      </c>
      <c r="G110" s="10">
        <f>F110+Okt!G110</f>
        <v>0</v>
      </c>
    </row>
    <row r="111" spans="1:7" outlineLevel="1" x14ac:dyDescent="0.2">
      <c r="A111" s="5"/>
      <c r="B111" s="5"/>
      <c r="C111" s="9"/>
      <c r="D111" s="5" t="s">
        <v>6</v>
      </c>
      <c r="E111" s="68">
        <v>0</v>
      </c>
      <c r="F111" s="68">
        <f>E111</f>
        <v>0</v>
      </c>
      <c r="G111" s="8">
        <f>F111+Okt!G111</f>
        <v>0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>E112</f>
        <v>0</v>
      </c>
      <c r="G112" s="8">
        <f>F112+Okt!G112</f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>E113</f>
        <v>0</v>
      </c>
      <c r="G113" s="8">
        <f>F113+Okt!G113</f>
        <v>0</v>
      </c>
    </row>
    <row r="114" spans="1:9" x14ac:dyDescent="0.2">
      <c r="A114" s="5"/>
      <c r="B114" s="5"/>
      <c r="C114" s="9" t="s">
        <v>3</v>
      </c>
      <c r="E114" s="67">
        <f>SUM(E115:E116)</f>
        <v>0</v>
      </c>
      <c r="F114" s="67">
        <f>SUM(F115:F116)</f>
        <v>0</v>
      </c>
      <c r="G114" s="10">
        <f>F114+Okt!G114</f>
        <v>1071</v>
      </c>
    </row>
    <row r="115" spans="1:9" outlineLevel="1" x14ac:dyDescent="0.2">
      <c r="A115" s="5"/>
      <c r="B115" s="5"/>
      <c r="D115" s="5" t="s">
        <v>9</v>
      </c>
      <c r="E115" s="68">
        <v>0</v>
      </c>
      <c r="F115" s="68">
        <f>E115</f>
        <v>0</v>
      </c>
      <c r="G115" s="8">
        <f>F115+Okt!G115</f>
        <v>3</v>
      </c>
    </row>
    <row r="116" spans="1:9" outlineLevel="1" x14ac:dyDescent="0.2">
      <c r="A116" s="5"/>
      <c r="B116" s="5"/>
      <c r="D116" s="5" t="s">
        <v>10</v>
      </c>
      <c r="E116" s="68">
        <v>0</v>
      </c>
      <c r="F116" s="68">
        <f>E116</f>
        <v>0</v>
      </c>
      <c r="G116" s="8">
        <f>F116+Okt!G116</f>
        <v>1068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0</v>
      </c>
      <c r="F117" s="67">
        <f>SUM(F118:F119)</f>
        <v>0</v>
      </c>
      <c r="G117" s="10">
        <f>F117+Okt!G117</f>
        <v>168</v>
      </c>
    </row>
    <row r="118" spans="1:9" outlineLevel="1" x14ac:dyDescent="0.2">
      <c r="A118" s="5"/>
      <c r="B118" s="5"/>
      <c r="D118" s="5" t="s">
        <v>11</v>
      </c>
      <c r="E118" s="68">
        <v>0</v>
      </c>
      <c r="F118" s="68">
        <f>E118</f>
        <v>0</v>
      </c>
      <c r="G118" s="8">
        <f>F118+Okt!G118</f>
        <v>36</v>
      </c>
    </row>
    <row r="119" spans="1:9" outlineLevel="1" x14ac:dyDescent="0.2">
      <c r="A119" s="5"/>
      <c r="B119" s="5"/>
      <c r="C119" s="5"/>
      <c r="D119" s="5" t="s">
        <v>12</v>
      </c>
      <c r="E119" s="68">
        <v>0</v>
      </c>
      <c r="F119" s="68">
        <f>E119*4</f>
        <v>0</v>
      </c>
      <c r="G119" s="8">
        <f>F119+Okt!G119</f>
        <v>132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0</v>
      </c>
      <c r="G120" s="13">
        <f>F120+Okt!G120</f>
        <v>48155</v>
      </c>
    </row>
    <row r="121" spans="1:9" x14ac:dyDescent="0.2">
      <c r="A121" s="5"/>
      <c r="B121" s="5"/>
      <c r="C121" s="5"/>
      <c r="D121" s="5"/>
      <c r="E121" s="68"/>
      <c r="F121" s="68"/>
      <c r="G121" s="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0</v>
      </c>
      <c r="G122" s="10">
        <f>F122+Okt!G122</f>
        <v>18381</v>
      </c>
    </row>
    <row r="123" spans="1:9" x14ac:dyDescent="0.2">
      <c r="A123" s="9"/>
      <c r="B123" s="5" t="s">
        <v>16</v>
      </c>
      <c r="C123" s="5"/>
      <c r="D123" s="9"/>
      <c r="E123" s="68"/>
      <c r="F123" s="68">
        <f>SUM(F107,F108,F111,F112,F115,F116,F118,F119)</f>
        <v>0</v>
      </c>
      <c r="G123" s="8">
        <f>F123+Okt!G123</f>
        <v>5730</v>
      </c>
    </row>
    <row r="124" spans="1:9" x14ac:dyDescent="0.2">
      <c r="A124" s="9"/>
      <c r="B124" s="5" t="s">
        <v>17</v>
      </c>
      <c r="C124" s="5"/>
      <c r="D124" s="9"/>
      <c r="E124" s="68"/>
      <c r="F124" s="68">
        <f>SUM(F120)</f>
        <v>0</v>
      </c>
      <c r="G124" s="8">
        <f>F124+Okt!G124</f>
        <v>12651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0</v>
      </c>
      <c r="G125" s="10">
        <f>F125+Okt!G125</f>
        <v>61939</v>
      </c>
    </row>
    <row r="126" spans="1:9" x14ac:dyDescent="0.2">
      <c r="A126" s="5"/>
      <c r="B126" s="5" t="s">
        <v>16</v>
      </c>
      <c r="C126" s="5"/>
      <c r="D126" s="5"/>
      <c r="E126" s="68"/>
      <c r="F126" s="68">
        <f>SUM(F108,F109,F113,F112,F116,F118,F119)</f>
        <v>0</v>
      </c>
      <c r="G126" s="8">
        <f>F126+Okt!G126</f>
        <v>20673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f>SUM(F120)</f>
        <v>0</v>
      </c>
      <c r="G127" s="8">
        <f>F127+Okt!G127</f>
        <v>41266</v>
      </c>
    </row>
    <row r="128" spans="1:9" ht="15" x14ac:dyDescent="0.25">
      <c r="A128" s="5"/>
      <c r="B128" s="11"/>
      <c r="C128" s="11"/>
      <c r="D128" s="8"/>
      <c r="E128" s="70"/>
      <c r="F128" s="70"/>
      <c r="G128" s="5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0</v>
      </c>
      <c r="F129" s="65">
        <f>SUM(F130,F145)</f>
        <v>0</v>
      </c>
      <c r="G129" s="16">
        <f>F129+Okt!G129</f>
        <v>15017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0</v>
      </c>
      <c r="F130" s="66">
        <f>SUM(F131:F134,F138,F141,F144)</f>
        <v>0</v>
      </c>
      <c r="G130" s="13">
        <f>F130+Okt!G130</f>
        <v>10935</v>
      </c>
    </row>
    <row r="131" spans="1:7" x14ac:dyDescent="0.2">
      <c r="A131" s="5"/>
      <c r="B131" s="5"/>
      <c r="C131" s="9" t="s">
        <v>6</v>
      </c>
      <c r="D131" s="5"/>
      <c r="E131" s="67">
        <v>0</v>
      </c>
      <c r="F131" s="67">
        <f>E131</f>
        <v>0</v>
      </c>
      <c r="G131" s="10">
        <f>F131+Okt!G131</f>
        <v>1360</v>
      </c>
    </row>
    <row r="132" spans="1:7" x14ac:dyDescent="0.2">
      <c r="A132" s="5"/>
      <c r="B132" s="5"/>
      <c r="C132" s="9" t="s">
        <v>7</v>
      </c>
      <c r="D132" s="5"/>
      <c r="E132" s="67">
        <v>0</v>
      </c>
      <c r="F132" s="67">
        <f>E132</f>
        <v>0</v>
      </c>
      <c r="G132" s="10">
        <f>F132+Okt!G132</f>
        <v>8524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>E133</f>
        <v>0</v>
      </c>
      <c r="G133" s="10">
        <f>F133+Okt!G133</f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0</v>
      </c>
      <c r="F134" s="67">
        <f>SUM(F135:F137)</f>
        <v>0</v>
      </c>
      <c r="G134" s="10">
        <f>F134+Okt!G134</f>
        <v>107</v>
      </c>
    </row>
    <row r="135" spans="1:7" outlineLevel="1" x14ac:dyDescent="0.2">
      <c r="A135" s="5"/>
      <c r="B135" s="5"/>
      <c r="C135" s="9"/>
      <c r="D135" s="5" t="s">
        <v>6</v>
      </c>
      <c r="E135" s="68">
        <v>0</v>
      </c>
      <c r="F135" s="68">
        <f>E135</f>
        <v>0</v>
      </c>
      <c r="G135" s="8">
        <f>F135+Okt!G135</f>
        <v>32</v>
      </c>
    </row>
    <row r="136" spans="1:7" outlineLevel="1" x14ac:dyDescent="0.2">
      <c r="A136" s="5"/>
      <c r="B136" s="5"/>
      <c r="C136" s="9"/>
      <c r="D136" s="5" t="s">
        <v>7</v>
      </c>
      <c r="E136" s="68">
        <v>0</v>
      </c>
      <c r="F136" s="68">
        <f>E136</f>
        <v>0</v>
      </c>
      <c r="G136" s="8">
        <f>F136+Okt!G136</f>
        <v>75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>E137</f>
        <v>0</v>
      </c>
      <c r="G137" s="8">
        <f>F137+Okt!G137</f>
        <v>0</v>
      </c>
    </row>
    <row r="138" spans="1:7" x14ac:dyDescent="0.2">
      <c r="A138" s="5"/>
      <c r="B138" s="5"/>
      <c r="C138" s="9" t="s">
        <v>3</v>
      </c>
      <c r="E138" s="67">
        <f>SUM(E139:E140)</f>
        <v>0</v>
      </c>
      <c r="F138" s="67">
        <f>SUM(F139:F140)</f>
        <v>0</v>
      </c>
      <c r="G138" s="10">
        <f>F138+Okt!G138</f>
        <v>702</v>
      </c>
    </row>
    <row r="139" spans="1:7" outlineLevel="1" x14ac:dyDescent="0.2">
      <c r="A139" s="5"/>
      <c r="B139" s="5"/>
      <c r="D139" s="5" t="s">
        <v>9</v>
      </c>
      <c r="E139" s="68">
        <v>0</v>
      </c>
      <c r="F139" s="68">
        <f>E139</f>
        <v>0</v>
      </c>
      <c r="G139" s="8">
        <f>F139+Okt!G139</f>
        <v>15</v>
      </c>
    </row>
    <row r="140" spans="1:7" outlineLevel="1" x14ac:dyDescent="0.2">
      <c r="A140" s="5"/>
      <c r="B140" s="5"/>
      <c r="D140" s="5" t="s">
        <v>10</v>
      </c>
      <c r="E140" s="68">
        <v>0</v>
      </c>
      <c r="F140" s="68">
        <f>E140</f>
        <v>0</v>
      </c>
      <c r="G140" s="8">
        <f>F140+Okt!G140</f>
        <v>687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0</v>
      </c>
      <c r="F141" s="67">
        <f>SUM(F142:F143)</f>
        <v>0</v>
      </c>
      <c r="G141" s="10">
        <f>F141+Okt!G141</f>
        <v>242</v>
      </c>
    </row>
    <row r="142" spans="1:7" outlineLevel="1" x14ac:dyDescent="0.2">
      <c r="A142" s="5"/>
      <c r="B142" s="5"/>
      <c r="D142" s="5" t="s">
        <v>11</v>
      </c>
      <c r="E142" s="68">
        <v>0</v>
      </c>
      <c r="F142" s="68">
        <f>E142</f>
        <v>0</v>
      </c>
      <c r="G142" s="8">
        <f>F142+Okt!G142</f>
        <v>98</v>
      </c>
    </row>
    <row r="143" spans="1:7" outlineLevel="1" x14ac:dyDescent="0.2">
      <c r="A143" s="5"/>
      <c r="B143" s="5"/>
      <c r="C143" s="5"/>
      <c r="D143" s="5" t="s">
        <v>12</v>
      </c>
      <c r="E143" s="68">
        <v>0</v>
      </c>
      <c r="F143" s="68">
        <f>E143*4</f>
        <v>0</v>
      </c>
      <c r="G143" s="8">
        <f>F143+Okt!G143</f>
        <v>144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10">
        <f>F144+Okt!G144</f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0</v>
      </c>
      <c r="G145" s="13">
        <f>F145+Okt!G145</f>
        <v>4082</v>
      </c>
    </row>
    <row r="146" spans="1:7" x14ac:dyDescent="0.2">
      <c r="A146" s="5"/>
      <c r="B146" s="5"/>
      <c r="C146" s="5"/>
      <c r="D146" s="5"/>
      <c r="E146" s="68"/>
      <c r="F146" s="68"/>
      <c r="G146" s="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0</v>
      </c>
      <c r="G147" s="10">
        <f>F147+Okt!G147</f>
        <v>15017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0</v>
      </c>
      <c r="G148" s="8">
        <f>F148+Okt!G148</f>
        <v>10935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0</v>
      </c>
      <c r="G149" s="8">
        <f>F149+Okt!G149</f>
        <v>4082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0</v>
      </c>
      <c r="G150" s="10">
        <f>F150+Okt!G150</f>
        <v>13083</v>
      </c>
    </row>
    <row r="151" spans="1:7" x14ac:dyDescent="0.2">
      <c r="A151" s="5"/>
      <c r="B151" s="5" t="s">
        <v>16</v>
      </c>
      <c r="C151" s="5"/>
      <c r="D151" s="5"/>
      <c r="E151" s="68"/>
      <c r="F151" s="68">
        <f>SUM(F132,F133,F136,F137,F140,F142,F143,F144)</f>
        <v>0</v>
      </c>
      <c r="G151" s="8">
        <f>F151+Okt!G151</f>
        <v>9528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f>SUM(F145)</f>
        <v>0</v>
      </c>
      <c r="G152" s="8">
        <f>F152+Okt!G152</f>
        <v>3555</v>
      </c>
    </row>
    <row r="153" spans="1:7" x14ac:dyDescent="0.2">
      <c r="E153" s="71"/>
      <c r="F153" s="71"/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0</v>
      </c>
      <c r="F154" s="65">
        <f>SUM(F155,F169)</f>
        <v>0</v>
      </c>
      <c r="G154" s="16">
        <f>F154+Okt!G154</f>
        <v>26141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0</v>
      </c>
      <c r="F155" s="66">
        <f>SUM(F156:F159,F163,F166)</f>
        <v>0</v>
      </c>
      <c r="G155" s="13">
        <f>F155+Okt!G155</f>
        <v>12744</v>
      </c>
    </row>
    <row r="156" spans="1:7" x14ac:dyDescent="0.2">
      <c r="A156" s="5"/>
      <c r="B156" s="5"/>
      <c r="C156" s="9" t="s">
        <v>6</v>
      </c>
      <c r="D156" s="5"/>
      <c r="E156" s="67">
        <v>0</v>
      </c>
      <c r="F156" s="67">
        <f>E156</f>
        <v>0</v>
      </c>
      <c r="G156" s="10">
        <f>F156+Okt!G156</f>
        <v>7341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>E157</f>
        <v>0</v>
      </c>
      <c r="G157" s="10">
        <f>F157+Okt!G157</f>
        <v>0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>E158</f>
        <v>0</v>
      </c>
      <c r="G158" s="10">
        <f>F158+Okt!G158</f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0</v>
      </c>
      <c r="F159" s="67">
        <f>SUM(F160:F162)</f>
        <v>0</v>
      </c>
      <c r="G159" s="10">
        <f>F159+Okt!G159</f>
        <v>80</v>
      </c>
    </row>
    <row r="160" spans="1:7" outlineLevel="1" x14ac:dyDescent="0.2">
      <c r="A160" s="5"/>
      <c r="B160" s="5"/>
      <c r="C160" s="9"/>
      <c r="D160" s="5" t="s">
        <v>6</v>
      </c>
      <c r="E160" s="68">
        <v>0</v>
      </c>
      <c r="F160" s="68">
        <f>E160</f>
        <v>0</v>
      </c>
      <c r="G160" s="8">
        <f>F160+Okt!G160</f>
        <v>80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>E161</f>
        <v>0</v>
      </c>
      <c r="G161" s="8">
        <f>F161+Okt!G161</f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>E162</f>
        <v>0</v>
      </c>
      <c r="G162" s="8">
        <f>F162+Okt!G162</f>
        <v>0</v>
      </c>
    </row>
    <row r="163" spans="1:7" x14ac:dyDescent="0.2">
      <c r="A163" s="5"/>
      <c r="B163" s="5"/>
      <c r="C163" s="9" t="s">
        <v>3</v>
      </c>
      <c r="E163" s="67">
        <f>SUM(E164:E165)</f>
        <v>0</v>
      </c>
      <c r="F163" s="67">
        <f>SUM(F164:F165)</f>
        <v>0</v>
      </c>
      <c r="G163" s="10">
        <f>F163+Okt!G163</f>
        <v>2996</v>
      </c>
    </row>
    <row r="164" spans="1:7" outlineLevel="1" x14ac:dyDescent="0.2">
      <c r="A164" s="5"/>
      <c r="B164" s="5"/>
      <c r="D164" s="5" t="s">
        <v>9</v>
      </c>
      <c r="E164" s="68">
        <v>0</v>
      </c>
      <c r="F164" s="68">
        <f>E164</f>
        <v>0</v>
      </c>
      <c r="G164" s="8">
        <f>F164+Okt!G164</f>
        <v>279</v>
      </c>
    </row>
    <row r="165" spans="1:7" outlineLevel="1" x14ac:dyDescent="0.2">
      <c r="A165" s="5"/>
      <c r="B165" s="5"/>
      <c r="D165" s="5" t="s">
        <v>10</v>
      </c>
      <c r="E165" s="68">
        <v>0</v>
      </c>
      <c r="F165" s="68">
        <f>E165</f>
        <v>0</v>
      </c>
      <c r="G165" s="8">
        <f>F165+Okt!G165</f>
        <v>2717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0</v>
      </c>
      <c r="F166" s="67">
        <f>SUM(F167:F168)</f>
        <v>0</v>
      </c>
      <c r="G166" s="10">
        <f>F166+Okt!G166</f>
        <v>2327</v>
      </c>
    </row>
    <row r="167" spans="1:7" outlineLevel="1" x14ac:dyDescent="0.2">
      <c r="A167" s="5"/>
      <c r="B167" s="5"/>
      <c r="D167" s="5" t="s">
        <v>11</v>
      </c>
      <c r="E167" s="68">
        <v>0</v>
      </c>
      <c r="F167" s="68">
        <f>E167</f>
        <v>0</v>
      </c>
      <c r="G167" s="8">
        <f>F167+Okt!G167</f>
        <v>439</v>
      </c>
    </row>
    <row r="168" spans="1:7" outlineLevel="1" x14ac:dyDescent="0.2">
      <c r="A168" s="5"/>
      <c r="B168" s="5"/>
      <c r="C168" s="5"/>
      <c r="D168" s="5" t="s">
        <v>12</v>
      </c>
      <c r="E168" s="68">
        <v>0</v>
      </c>
      <c r="F168" s="68">
        <f>E168*4</f>
        <v>0</v>
      </c>
      <c r="G168" s="8">
        <f>F168+Okt!G168</f>
        <v>1888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0</v>
      </c>
      <c r="G169" s="13">
        <f>F169+Okt!G169</f>
        <v>13397</v>
      </c>
    </row>
    <row r="170" spans="1:7" x14ac:dyDescent="0.2">
      <c r="A170" s="5"/>
      <c r="B170" s="5"/>
      <c r="C170" s="5"/>
      <c r="D170" s="5"/>
      <c r="E170" s="68"/>
      <c r="F170" s="68"/>
      <c r="G170" s="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0</v>
      </c>
      <c r="G171" s="10">
        <f>F171+Okt!G171</f>
        <v>26141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0</v>
      </c>
      <c r="G172" s="8">
        <f>F172+Okt!G172</f>
        <v>12744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0</v>
      </c>
      <c r="G173" s="8">
        <f>F173+Okt!G173</f>
        <v>13397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10">
        <f>F174+Okt!G174</f>
        <v>0</v>
      </c>
    </row>
    <row r="175" spans="1:7" x14ac:dyDescent="0.2">
      <c r="A175" s="5"/>
      <c r="B175" s="5" t="s">
        <v>16</v>
      </c>
      <c r="C175" s="5"/>
      <c r="D175" s="5"/>
      <c r="E175" s="68"/>
      <c r="F175" s="68">
        <f>SUM(F157,F158,F161,F162,F165,F167,F168)</f>
        <v>0</v>
      </c>
      <c r="G175" s="8">
        <f>F175+Okt!G175</f>
        <v>0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f>SUM(F169)</f>
        <v>0</v>
      </c>
      <c r="G176" s="8">
        <f>F176+Okt!G176</f>
        <v>0</v>
      </c>
    </row>
    <row r="177" spans="1:7" x14ac:dyDescent="0.2">
      <c r="E177" s="71"/>
      <c r="F177" s="71"/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0</v>
      </c>
      <c r="F178" s="65">
        <f>SUM(F179,F195)</f>
        <v>0</v>
      </c>
      <c r="G178" s="16">
        <f>F178+Okt!G178</f>
        <v>72569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0</v>
      </c>
      <c r="F179" s="66">
        <f>SUM(F180:F183,F187,F190,F193:F194)</f>
        <v>0</v>
      </c>
      <c r="G179" s="13">
        <f>F179+Okt!G179</f>
        <v>13748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>E180</f>
        <v>0</v>
      </c>
      <c r="G180" s="10">
        <f>F180+Okt!G180</f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>E181</f>
        <v>0</v>
      </c>
      <c r="G181" s="10">
        <f>F181+Okt!G181</f>
        <v>0</v>
      </c>
    </row>
    <row r="182" spans="1:7" x14ac:dyDescent="0.2">
      <c r="A182" s="5"/>
      <c r="B182" s="5"/>
      <c r="C182" s="9" t="s">
        <v>8</v>
      </c>
      <c r="D182" s="5"/>
      <c r="E182" s="67">
        <v>0</v>
      </c>
      <c r="F182" s="67">
        <f>E182</f>
        <v>0</v>
      </c>
      <c r="G182" s="10">
        <f>F182+Okt!G182</f>
        <v>12186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0</v>
      </c>
      <c r="F183" s="67">
        <f>SUM(F184:F186)</f>
        <v>0</v>
      </c>
      <c r="G183" s="10">
        <f>F183+Okt!G183</f>
        <v>62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>E184</f>
        <v>0</v>
      </c>
      <c r="G184" s="8">
        <f>F184+Okt!G184</f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>E185</f>
        <v>0</v>
      </c>
      <c r="G185" s="8">
        <f>F185+Okt!G185</f>
        <v>0</v>
      </c>
    </row>
    <row r="186" spans="1:7" outlineLevel="1" x14ac:dyDescent="0.2">
      <c r="A186" s="5"/>
      <c r="B186" s="5"/>
      <c r="C186" s="9"/>
      <c r="D186" s="5" t="s">
        <v>8</v>
      </c>
      <c r="E186" s="68">
        <v>0</v>
      </c>
      <c r="F186" s="68">
        <f>E186</f>
        <v>0</v>
      </c>
      <c r="G186" s="8">
        <f>F186+Okt!G186</f>
        <v>62</v>
      </c>
    </row>
    <row r="187" spans="1:7" x14ac:dyDescent="0.2">
      <c r="A187" s="5"/>
      <c r="B187" s="5"/>
      <c r="C187" s="9" t="s">
        <v>3</v>
      </c>
      <c r="E187" s="67">
        <f>SUM(E188:E189)</f>
        <v>0</v>
      </c>
      <c r="F187" s="67">
        <f>SUM(F188:F189)</f>
        <v>0</v>
      </c>
      <c r="G187" s="10">
        <f>F187+Okt!G187</f>
        <v>986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8">
        <f>F188+Okt!G188</f>
        <v>0</v>
      </c>
    </row>
    <row r="189" spans="1:7" outlineLevel="1" x14ac:dyDescent="0.2">
      <c r="A189" s="5"/>
      <c r="B189" s="5"/>
      <c r="D189" s="5" t="s">
        <v>10</v>
      </c>
      <c r="E189" s="68">
        <v>0</v>
      </c>
      <c r="F189" s="68">
        <f>E189</f>
        <v>0</v>
      </c>
      <c r="G189" s="8">
        <f>F189+Okt!G189</f>
        <v>986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0</v>
      </c>
      <c r="F190" s="67">
        <f>SUM(F191:F192)</f>
        <v>0</v>
      </c>
      <c r="G190" s="10">
        <f>F190+Okt!G190</f>
        <v>514</v>
      </c>
    </row>
    <row r="191" spans="1:7" outlineLevel="1" x14ac:dyDescent="0.2">
      <c r="A191" s="5"/>
      <c r="B191" s="5"/>
      <c r="D191" s="5" t="s">
        <v>11</v>
      </c>
      <c r="E191" s="68">
        <v>0</v>
      </c>
      <c r="F191" s="68">
        <f>E191</f>
        <v>0</v>
      </c>
      <c r="G191" s="8">
        <f>F191+Okt!G191</f>
        <v>118</v>
      </c>
    </row>
    <row r="192" spans="1:7" outlineLevel="1" x14ac:dyDescent="0.2">
      <c r="A192" s="5"/>
      <c r="B192" s="5"/>
      <c r="C192" s="5"/>
      <c r="D192" s="5" t="s">
        <v>12</v>
      </c>
      <c r="E192" s="68">
        <v>0</v>
      </c>
      <c r="F192" s="68">
        <f>E192*4</f>
        <v>0</v>
      </c>
      <c r="G192" s="8">
        <f>F192+Okt!G192</f>
        <v>396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10">
        <f>F193+Okt!G193</f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10">
        <f>F194+Okt!G194</f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0</v>
      </c>
      <c r="G195" s="13">
        <f>F195+Okt!G195</f>
        <v>58821</v>
      </c>
    </row>
    <row r="196" spans="1:7" x14ac:dyDescent="0.2">
      <c r="A196" s="5"/>
      <c r="B196" s="5"/>
      <c r="C196" s="5"/>
      <c r="D196" s="5"/>
      <c r="E196" s="68"/>
      <c r="F196" s="68"/>
      <c r="G196" s="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0</v>
      </c>
      <c r="G197" s="10">
        <f>F197+Okt!G197</f>
        <v>1703</v>
      </c>
    </row>
    <row r="198" spans="1:7" x14ac:dyDescent="0.2">
      <c r="A198" s="9"/>
      <c r="B198" s="5" t="s">
        <v>16</v>
      </c>
      <c r="C198" s="5"/>
      <c r="D198" s="9"/>
      <c r="E198" s="68"/>
      <c r="F198" s="68">
        <f>SUM(F180,F181,F184,F185,F188,F189,F191,F192,F193,F194)</f>
        <v>0</v>
      </c>
      <c r="G198" s="8">
        <f>F198+Okt!G198</f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f>SUM(F195)</f>
        <v>0</v>
      </c>
      <c r="G199" s="8">
        <f>F199+Okt!G199</f>
        <v>1703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0</v>
      </c>
      <c r="G200" s="10">
        <f>F200+Okt!G200</f>
        <v>70988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0</v>
      </c>
      <c r="G201" s="8">
        <f>F201+Okt!G201</f>
        <v>13730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f>SUM(F195)</f>
        <v>0</v>
      </c>
      <c r="G202" s="8">
        <f>F202+Okt!G202</f>
        <v>57258</v>
      </c>
    </row>
    <row r="203" spans="1:7" ht="15" x14ac:dyDescent="0.25">
      <c r="A203" s="11"/>
      <c r="B203" s="5"/>
      <c r="C203" s="11"/>
      <c r="D203" s="11"/>
      <c r="E203" s="68"/>
      <c r="F203" s="68"/>
      <c r="G203" s="8"/>
    </row>
    <row r="204" spans="1:7" ht="18" x14ac:dyDescent="0.25">
      <c r="A204" s="15" t="s">
        <v>66</v>
      </c>
      <c r="B204" s="6"/>
      <c r="C204" s="6"/>
      <c r="D204" s="7"/>
      <c r="E204" s="65">
        <f>SUM(E205,E219)</f>
        <v>0</v>
      </c>
      <c r="F204" s="65">
        <f>SUM(F205,F219)</f>
        <v>0</v>
      </c>
      <c r="G204" s="16">
        <f>F204+Okt!G204</f>
        <v>78869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0</v>
      </c>
      <c r="F205" s="66">
        <f>SUM(F206:F209,F213,F216)</f>
        <v>0</v>
      </c>
      <c r="G205" s="13">
        <f>F205+Okt!G205</f>
        <v>32729</v>
      </c>
    </row>
    <row r="206" spans="1:7" x14ac:dyDescent="0.2">
      <c r="A206" s="5"/>
      <c r="B206" s="5"/>
      <c r="C206" s="9" t="s">
        <v>6</v>
      </c>
      <c r="D206" s="5"/>
      <c r="E206" s="67">
        <v>0</v>
      </c>
      <c r="F206" s="67">
        <f>E206</f>
        <v>0</v>
      </c>
      <c r="G206" s="10">
        <f>F206+Okt!G206</f>
        <v>3509</v>
      </c>
    </row>
    <row r="207" spans="1:7" x14ac:dyDescent="0.2">
      <c r="A207" s="5"/>
      <c r="B207" s="5"/>
      <c r="C207" s="9" t="s">
        <v>7</v>
      </c>
      <c r="D207" s="5"/>
      <c r="E207" s="67">
        <v>0</v>
      </c>
      <c r="F207" s="67">
        <f>E207</f>
        <v>0</v>
      </c>
      <c r="G207" s="10">
        <f>F207+Okt!G207</f>
        <v>28682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10">
        <f>F208+Okt!G208</f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0</v>
      </c>
      <c r="F209" s="67">
        <f>SUM(F210:F212)</f>
        <v>0</v>
      </c>
      <c r="G209" s="10">
        <f>F209+Okt!G209</f>
        <v>488</v>
      </c>
    </row>
    <row r="210" spans="1:7" outlineLevel="1" x14ac:dyDescent="0.2">
      <c r="A210" s="5"/>
      <c r="B210" s="5"/>
      <c r="C210" s="9"/>
      <c r="D210" s="5" t="s">
        <v>6</v>
      </c>
      <c r="E210" s="68">
        <v>0</v>
      </c>
      <c r="F210" s="68">
        <f>E210</f>
        <v>0</v>
      </c>
      <c r="G210" s="8">
        <f>F210+Okt!G210</f>
        <v>33</v>
      </c>
    </row>
    <row r="211" spans="1:7" outlineLevel="1" x14ac:dyDescent="0.2">
      <c r="A211" s="5"/>
      <c r="B211" s="5"/>
      <c r="C211" s="9"/>
      <c r="D211" s="5" t="s">
        <v>7</v>
      </c>
      <c r="E211" s="68">
        <v>0</v>
      </c>
      <c r="F211" s="68">
        <f>E211</f>
        <v>0</v>
      </c>
      <c r="G211" s="8">
        <f>F211+Okt!G211</f>
        <v>455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>E212</f>
        <v>0</v>
      </c>
      <c r="G212" s="8">
        <f>F212+Okt!G212</f>
        <v>0</v>
      </c>
    </row>
    <row r="213" spans="1:7" x14ac:dyDescent="0.2">
      <c r="A213" s="5"/>
      <c r="B213" s="5"/>
      <c r="C213" s="9" t="s">
        <v>3</v>
      </c>
      <c r="E213" s="67">
        <f>SUM(E214:E215)</f>
        <v>0</v>
      </c>
      <c r="F213" s="67">
        <f>SUM(F214:F215)</f>
        <v>0</v>
      </c>
      <c r="G213" s="10">
        <f>F213+Okt!G213</f>
        <v>23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8">
        <f>F214+Okt!G214</f>
        <v>1</v>
      </c>
    </row>
    <row r="215" spans="1:7" outlineLevel="1" x14ac:dyDescent="0.2">
      <c r="A215" s="5"/>
      <c r="B215" s="5"/>
      <c r="D215" s="5" t="s">
        <v>10</v>
      </c>
      <c r="E215" s="68">
        <v>0</v>
      </c>
      <c r="F215" s="68">
        <f>E215</f>
        <v>0</v>
      </c>
      <c r="G215" s="8">
        <f>F215+Okt!G215</f>
        <v>17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0</v>
      </c>
      <c r="F216" s="67">
        <f>SUM(F217:F218)</f>
        <v>0</v>
      </c>
      <c r="G216" s="10">
        <f>F216+Okt!G216</f>
        <v>27</v>
      </c>
    </row>
    <row r="217" spans="1:7" outlineLevel="1" x14ac:dyDescent="0.2">
      <c r="A217" s="5"/>
      <c r="B217" s="5"/>
      <c r="D217" s="5" t="s">
        <v>11</v>
      </c>
      <c r="E217" s="68">
        <v>0</v>
      </c>
      <c r="F217" s="68">
        <f>E217</f>
        <v>0</v>
      </c>
      <c r="G217" s="8">
        <f>F217+Okt!G217</f>
        <v>15</v>
      </c>
    </row>
    <row r="218" spans="1:7" outlineLevel="1" x14ac:dyDescent="0.2">
      <c r="A218" s="5"/>
      <c r="B218" s="5"/>
      <c r="C218" s="5"/>
      <c r="D218" s="5" t="s">
        <v>12</v>
      </c>
      <c r="E218" s="68">
        <v>0</v>
      </c>
      <c r="F218" s="68">
        <f>E218*4</f>
        <v>0</v>
      </c>
      <c r="G218" s="8">
        <f>F218+Okt!G218</f>
        <v>12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0</v>
      </c>
      <c r="G219" s="13">
        <f>F219+Okt!G219</f>
        <v>46140</v>
      </c>
    </row>
    <row r="220" spans="1:7" x14ac:dyDescent="0.2">
      <c r="A220" s="5"/>
      <c r="B220" s="5"/>
      <c r="C220" s="5"/>
      <c r="D220" s="5"/>
      <c r="E220" s="68"/>
      <c r="F220" s="68"/>
      <c r="G220" s="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0</v>
      </c>
      <c r="G221" s="10">
        <f>F221+Okt!G221</f>
        <v>78869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0</v>
      </c>
      <c r="G222" s="8">
        <f>F222+Okt!G222</f>
        <v>32729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0</v>
      </c>
      <c r="G223" s="8">
        <f>F223+Okt!G223</f>
        <v>46140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0</v>
      </c>
      <c r="G224" s="10">
        <f>F224+Okt!G224</f>
        <v>71061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0</v>
      </c>
      <c r="G225" s="8">
        <f>F225+Okt!G225</f>
        <v>29177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f>SUM(F219)</f>
        <v>0</v>
      </c>
      <c r="G226" s="8">
        <f>F226+Okt!G226</f>
        <v>41884</v>
      </c>
    </row>
    <row r="227" spans="1:7" x14ac:dyDescent="0.2">
      <c r="E227" s="71"/>
      <c r="F227" s="71"/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0</v>
      </c>
      <c r="F228" s="65">
        <f>SUM(F229,F243)</f>
        <v>0</v>
      </c>
      <c r="G228" s="16">
        <f>F228+Okt!G228</f>
        <v>13200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0</v>
      </c>
      <c r="F229" s="66">
        <f>SUM(F230:F233,F237,F240)</f>
        <v>0</v>
      </c>
      <c r="G229" s="13">
        <f>F229+Okt!G229</f>
        <v>5451</v>
      </c>
    </row>
    <row r="230" spans="1:7" x14ac:dyDescent="0.2">
      <c r="A230" s="5"/>
      <c r="B230" s="5"/>
      <c r="C230" s="9" t="s">
        <v>6</v>
      </c>
      <c r="D230" s="5"/>
      <c r="E230" s="67">
        <v>0</v>
      </c>
      <c r="F230" s="67">
        <f>E230</f>
        <v>0</v>
      </c>
      <c r="G230" s="10">
        <f>F230+Okt!G230</f>
        <v>5164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>E231</f>
        <v>0</v>
      </c>
      <c r="G231" s="10">
        <f>F231+Okt!G231</f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>E232</f>
        <v>0</v>
      </c>
      <c r="G232" s="10">
        <f>F232+Okt!G232</f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0</v>
      </c>
      <c r="F233" s="67">
        <f>SUM(F234:F236)</f>
        <v>0</v>
      </c>
      <c r="G233" s="10">
        <f>F233+Okt!G233</f>
        <v>86</v>
      </c>
    </row>
    <row r="234" spans="1:7" outlineLevel="1" x14ac:dyDescent="0.2">
      <c r="A234" s="5"/>
      <c r="B234" s="5"/>
      <c r="C234" s="9"/>
      <c r="D234" s="5" t="s">
        <v>6</v>
      </c>
      <c r="E234" s="68">
        <v>0</v>
      </c>
      <c r="F234" s="68">
        <f>E234</f>
        <v>0</v>
      </c>
      <c r="G234" s="8">
        <f>F234+Okt!G234</f>
        <v>86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>E235</f>
        <v>0</v>
      </c>
      <c r="G235" s="8">
        <f>F235+Okt!G235</f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>E236</f>
        <v>0</v>
      </c>
      <c r="G236" s="8">
        <f>F236+Okt!G236</f>
        <v>0</v>
      </c>
    </row>
    <row r="237" spans="1:7" x14ac:dyDescent="0.2">
      <c r="A237" s="5"/>
      <c r="B237" s="5"/>
      <c r="C237" s="9" t="s">
        <v>3</v>
      </c>
      <c r="E237" s="67">
        <f>SUM(E238:E239)</f>
        <v>0</v>
      </c>
      <c r="F237" s="67">
        <f>SUM(F238:F239)</f>
        <v>0</v>
      </c>
      <c r="G237" s="10">
        <f>F237+Okt!G237</f>
        <v>77</v>
      </c>
    </row>
    <row r="238" spans="1:7" outlineLevel="1" x14ac:dyDescent="0.2">
      <c r="A238" s="5"/>
      <c r="B238" s="5"/>
      <c r="D238" s="5" t="s">
        <v>9</v>
      </c>
      <c r="E238" s="68">
        <v>0</v>
      </c>
      <c r="F238" s="68">
        <f>E238</f>
        <v>0</v>
      </c>
      <c r="G238" s="8">
        <f>F238+Okt!G238</f>
        <v>77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8">
        <f>F239+Okt!G239</f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0</v>
      </c>
      <c r="F240" s="67">
        <f>SUM(F241:F242)</f>
        <v>0</v>
      </c>
      <c r="G240" s="10">
        <f>F240+Okt!G240</f>
        <v>124</v>
      </c>
    </row>
    <row r="241" spans="1:7" outlineLevel="1" x14ac:dyDescent="0.2">
      <c r="A241" s="5"/>
      <c r="B241" s="5"/>
      <c r="D241" s="5" t="s">
        <v>11</v>
      </c>
      <c r="E241" s="68">
        <v>0</v>
      </c>
      <c r="F241" s="68">
        <f>E241</f>
        <v>0</v>
      </c>
      <c r="G241" s="8">
        <f>F241+Okt!G241</f>
        <v>124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8">
        <f>F242+Okt!G242</f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0</v>
      </c>
      <c r="G243" s="13">
        <f>F243+Okt!G243</f>
        <v>7749</v>
      </c>
    </row>
    <row r="244" spans="1:7" x14ac:dyDescent="0.2">
      <c r="A244" s="5"/>
      <c r="B244" s="5"/>
      <c r="C244" s="5"/>
      <c r="D244" s="5"/>
      <c r="E244" s="68"/>
      <c r="F244" s="68"/>
      <c r="G244" s="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0</v>
      </c>
      <c r="G245" s="10">
        <f>F245+Okt!G245</f>
        <v>13200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0</v>
      </c>
      <c r="G246" s="8">
        <f>F246+Okt!G246</f>
        <v>5451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0</v>
      </c>
      <c r="G247" s="8">
        <f>F247+Okt!G247</f>
        <v>7749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10">
        <f>F248+Okt!G248</f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8">
        <f>F249+Okt!G249</f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f>SUM(F243)</f>
        <v>0</v>
      </c>
      <c r="G250" s="8">
        <f>F250+Okt!G250</f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72" t="s">
        <v>57</v>
      </c>
      <c r="F255" s="72" t="s">
        <v>57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7" ht="15.75" x14ac:dyDescent="0.25">
      <c r="B257" s="14" t="s">
        <v>75</v>
      </c>
      <c r="C257" s="14"/>
      <c r="D257" s="14"/>
      <c r="E257" s="13">
        <f>SUM(E258:E267)</f>
        <v>6126</v>
      </c>
      <c r="F257" s="13">
        <f>SUM(F258:F267)</f>
        <v>9094</v>
      </c>
      <c r="G257" s="13">
        <f>E257+Okt!G257</f>
        <v>48989</v>
      </c>
    </row>
    <row r="258" spans="1:7" x14ac:dyDescent="0.2">
      <c r="B258" s="9" t="s">
        <v>71</v>
      </c>
      <c r="C258" s="9"/>
      <c r="D258" s="9"/>
      <c r="E258" s="10">
        <v>2131</v>
      </c>
      <c r="F258" s="10">
        <v>3321</v>
      </c>
      <c r="G258" s="10">
        <f>E258+Okt!G258</f>
        <v>9139</v>
      </c>
    </row>
    <row r="259" spans="1:7" x14ac:dyDescent="0.2">
      <c r="B259" s="9" t="s">
        <v>18</v>
      </c>
      <c r="C259" s="9"/>
      <c r="D259" s="9"/>
      <c r="E259" s="10">
        <v>830</v>
      </c>
      <c r="F259" s="10">
        <v>1558</v>
      </c>
      <c r="G259" s="10">
        <f>E259+Okt!G259</f>
        <v>11351</v>
      </c>
    </row>
    <row r="260" spans="1:7" x14ac:dyDescent="0.2">
      <c r="B260" s="9" t="s">
        <v>19</v>
      </c>
      <c r="C260" s="9"/>
      <c r="D260" s="9"/>
      <c r="E260" s="10">
        <v>0</v>
      </c>
      <c r="F260" s="10">
        <v>0</v>
      </c>
      <c r="G260" s="10">
        <f>E260+Okt!G260</f>
        <v>0</v>
      </c>
    </row>
    <row r="261" spans="1:7" x14ac:dyDescent="0.2">
      <c r="B261" s="9" t="s">
        <v>20</v>
      </c>
      <c r="C261" s="9"/>
      <c r="D261" s="9"/>
      <c r="E261" s="10">
        <v>794</v>
      </c>
      <c r="F261" s="10">
        <v>1056</v>
      </c>
      <c r="G261" s="10">
        <f>E261+Okt!G261</f>
        <v>8325</v>
      </c>
    </row>
    <row r="262" spans="1:7" x14ac:dyDescent="0.2">
      <c r="B262" s="9" t="s">
        <v>21</v>
      </c>
      <c r="C262" s="9"/>
      <c r="D262" s="9"/>
      <c r="E262" s="10">
        <v>990</v>
      </c>
      <c r="F262" s="10">
        <v>1147</v>
      </c>
      <c r="G262" s="10">
        <f>E262+Okt!G262</f>
        <v>6144</v>
      </c>
    </row>
    <row r="263" spans="1:7" x14ac:dyDescent="0.2">
      <c r="B263" s="9" t="s">
        <v>22</v>
      </c>
      <c r="C263" s="9"/>
      <c r="D263" s="9"/>
      <c r="E263" s="10">
        <v>108</v>
      </c>
      <c r="F263" s="10">
        <v>128</v>
      </c>
      <c r="G263" s="10">
        <f>E263+Okt!G263</f>
        <v>1754</v>
      </c>
    </row>
    <row r="264" spans="1:7" x14ac:dyDescent="0.2">
      <c r="B264" s="9" t="s">
        <v>23</v>
      </c>
      <c r="C264" s="9"/>
      <c r="D264" s="9"/>
      <c r="E264" s="10">
        <v>794</v>
      </c>
      <c r="F264" s="10">
        <v>1056</v>
      </c>
      <c r="G264" s="10">
        <f>E264+Okt!G264</f>
        <v>8325</v>
      </c>
    </row>
    <row r="265" spans="1:7" x14ac:dyDescent="0.2">
      <c r="B265" s="9" t="s">
        <v>24</v>
      </c>
      <c r="C265" s="9"/>
      <c r="D265" s="9"/>
      <c r="E265" s="10">
        <v>371</v>
      </c>
      <c r="F265" s="10">
        <v>455</v>
      </c>
      <c r="G265" s="10">
        <f>E265+Okt!G265</f>
        <v>2186</v>
      </c>
    </row>
    <row r="266" spans="1:7" x14ac:dyDescent="0.2">
      <c r="B266" s="9" t="s">
        <v>66</v>
      </c>
      <c r="C266" s="9"/>
      <c r="D266" s="9"/>
      <c r="E266" s="10">
        <v>108</v>
      </c>
      <c r="F266" s="10">
        <v>373</v>
      </c>
      <c r="G266" s="10">
        <f>E266+Okt!G266</f>
        <v>1480</v>
      </c>
    </row>
    <row r="267" spans="1:7" x14ac:dyDescent="0.2">
      <c r="B267" s="9" t="s">
        <v>70</v>
      </c>
      <c r="C267" s="9"/>
      <c r="D267" s="9"/>
      <c r="E267" s="10">
        <v>0</v>
      </c>
      <c r="F267" s="10">
        <v>0</v>
      </c>
      <c r="G267" s="10">
        <f>E267+Okt!G267</f>
        <v>285</v>
      </c>
    </row>
    <row r="268" spans="1:7" x14ac:dyDescent="0.2">
      <c r="B268" s="5"/>
      <c r="C268" s="5"/>
      <c r="D268" s="5"/>
      <c r="E268" s="8"/>
      <c r="F268" s="8"/>
      <c r="G268" s="8"/>
    </row>
    <row r="269" spans="1:7" x14ac:dyDescent="0.2">
      <c r="B269" s="5" t="s">
        <v>72</v>
      </c>
      <c r="C269" s="5"/>
      <c r="D269" s="5"/>
      <c r="E269" s="8"/>
      <c r="F269" s="8"/>
      <c r="G269" s="8"/>
    </row>
    <row r="270" spans="1:7" x14ac:dyDescent="0.2">
      <c r="B270" s="5"/>
      <c r="C270" s="5"/>
      <c r="D270" s="5"/>
      <c r="E270" s="8"/>
      <c r="F270" s="8"/>
      <c r="G270" s="8"/>
    </row>
    <row r="272" spans="1:7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</row>
    <row r="273" spans="1:7" x14ac:dyDescent="0.2">
      <c r="A273" s="49"/>
      <c r="B273" s="50"/>
      <c r="C273" s="50"/>
      <c r="D273" s="51"/>
      <c r="E273" s="52"/>
      <c r="F273" s="53"/>
      <c r="G273" s="62"/>
    </row>
    <row r="274" spans="1:7" x14ac:dyDescent="0.2">
      <c r="A274" s="49"/>
      <c r="B274" s="50"/>
      <c r="C274" s="50"/>
      <c r="D274" s="51"/>
      <c r="E274" s="52"/>
      <c r="F274" s="53"/>
      <c r="G274" s="62"/>
    </row>
    <row r="275" spans="1:7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</row>
    <row r="276" spans="1:7" x14ac:dyDescent="0.2">
      <c r="A276" s="49"/>
      <c r="B276" s="50"/>
      <c r="C276" s="50"/>
      <c r="D276" s="51"/>
      <c r="E276" s="52"/>
      <c r="F276" s="53"/>
      <c r="G276" s="62"/>
    </row>
    <row r="277" spans="1:7" ht="15" x14ac:dyDescent="0.25">
      <c r="A277" s="54"/>
      <c r="B277" s="55"/>
      <c r="C277" s="55"/>
      <c r="D277" s="56"/>
      <c r="E277" s="57"/>
      <c r="F277" s="58"/>
      <c r="G277" s="63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2" customWidth="1"/>
    <col min="6" max="6" width="15.7109375" style="2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42" t="s">
        <v>58</v>
      </c>
      <c r="F1" s="42" t="s">
        <v>58</v>
      </c>
      <c r="G1" s="42" t="s">
        <v>77</v>
      </c>
    </row>
    <row r="2" spans="1:7" ht="15" x14ac:dyDescent="0.25">
      <c r="A2" s="1"/>
      <c r="B2" s="1"/>
      <c r="C2" s="1"/>
      <c r="D2" s="1"/>
      <c r="E2" s="43" t="s">
        <v>59</v>
      </c>
      <c r="F2" s="4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4">
        <f>SUM(E6,E31,E57,E81,E105,E129,E154,E178,E204,E228)</f>
        <v>0</v>
      </c>
      <c r="F4" s="4">
        <f>SUM(F6,F31,F57,F81,F105,F129,F154,F178,F204,F228)</f>
        <v>0</v>
      </c>
      <c r="G4" s="4">
        <f>F4+Nov!G4</f>
        <v>754279</v>
      </c>
    </row>
    <row r="5" spans="1:7" s="5" customFormat="1" x14ac:dyDescent="0.2">
      <c r="E5" s="2"/>
      <c r="F5" s="2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0</v>
      </c>
      <c r="F6" s="65">
        <f>SUM(F7,F22)</f>
        <v>0</v>
      </c>
      <c r="G6" s="16">
        <f>F6+Nov!G6</f>
        <v>162475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0</v>
      </c>
      <c r="F7" s="66">
        <f>SUM(F8:F11,F15,F18,F21)</f>
        <v>0</v>
      </c>
      <c r="G7" s="13">
        <f>F7+Nov!G7</f>
        <v>110805</v>
      </c>
    </row>
    <row r="8" spans="1:7" x14ac:dyDescent="0.2">
      <c r="A8" s="5"/>
      <c r="B8" s="5"/>
      <c r="C8" s="9" t="s">
        <v>6</v>
      </c>
      <c r="D8" s="5"/>
      <c r="E8" s="67">
        <v>0</v>
      </c>
      <c r="F8" s="67">
        <f>E8</f>
        <v>0</v>
      </c>
      <c r="G8" s="10">
        <f>F8+Nov!G8</f>
        <v>15095</v>
      </c>
    </row>
    <row r="9" spans="1:7" x14ac:dyDescent="0.2">
      <c r="A9" s="5"/>
      <c r="B9" s="5"/>
      <c r="C9" s="9" t="s">
        <v>7</v>
      </c>
      <c r="D9" s="5"/>
      <c r="E9" s="67">
        <v>0</v>
      </c>
      <c r="F9" s="67">
        <f>E9</f>
        <v>0</v>
      </c>
      <c r="G9" s="10">
        <f>F9+Nov!G9</f>
        <v>71991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>E10</f>
        <v>0</v>
      </c>
      <c r="G10" s="10">
        <f>F10+Nov!G10</f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0</v>
      </c>
      <c r="F11" s="67">
        <f>SUM(F12:F14)</f>
        <v>0</v>
      </c>
      <c r="G11" s="10">
        <f>F11+Nov!G11</f>
        <v>688</v>
      </c>
    </row>
    <row r="12" spans="1:7" outlineLevel="1" x14ac:dyDescent="0.2">
      <c r="A12" s="5"/>
      <c r="B12" s="5"/>
      <c r="C12" s="9"/>
      <c r="D12" s="5" t="s">
        <v>6</v>
      </c>
      <c r="E12" s="68">
        <v>0</v>
      </c>
      <c r="F12" s="68">
        <f>E12</f>
        <v>0</v>
      </c>
      <c r="G12" s="8">
        <f>F12+Nov!G12</f>
        <v>283</v>
      </c>
    </row>
    <row r="13" spans="1:7" outlineLevel="1" x14ac:dyDescent="0.2">
      <c r="A13" s="5"/>
      <c r="B13" s="5"/>
      <c r="C13" s="9"/>
      <c r="D13" s="5" t="s">
        <v>7</v>
      </c>
      <c r="E13" s="68">
        <v>0</v>
      </c>
      <c r="F13" s="68">
        <f>E13</f>
        <v>0</v>
      </c>
      <c r="G13" s="8">
        <f>F13+Nov!G13</f>
        <v>405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>E14</f>
        <v>0</v>
      </c>
      <c r="G14" s="8">
        <f>F14+Nov!G14</f>
        <v>0</v>
      </c>
    </row>
    <row r="15" spans="1:7" x14ac:dyDescent="0.2">
      <c r="A15" s="5"/>
      <c r="B15" s="5"/>
      <c r="C15" s="9" t="s">
        <v>3</v>
      </c>
      <c r="E15" s="67">
        <f>SUM(E16:E17)</f>
        <v>0</v>
      </c>
      <c r="F15" s="67">
        <f>SUM(F16:F17)</f>
        <v>0</v>
      </c>
      <c r="G15" s="10">
        <f>F15+Nov!G15</f>
        <v>9346</v>
      </c>
    </row>
    <row r="16" spans="1:7" outlineLevel="1" x14ac:dyDescent="0.2">
      <c r="A16" s="5"/>
      <c r="B16" s="5"/>
      <c r="D16" s="5" t="s">
        <v>9</v>
      </c>
      <c r="E16" s="68">
        <v>0</v>
      </c>
      <c r="F16" s="68">
        <f>E16</f>
        <v>0</v>
      </c>
      <c r="G16" s="8">
        <f>F16+Nov!G16</f>
        <v>493</v>
      </c>
    </row>
    <row r="17" spans="1:7" outlineLevel="1" x14ac:dyDescent="0.2">
      <c r="A17" s="5"/>
      <c r="B17" s="5"/>
      <c r="D17" s="5" t="s">
        <v>10</v>
      </c>
      <c r="E17" s="68">
        <v>0</v>
      </c>
      <c r="F17" s="68">
        <f>E17</f>
        <v>0</v>
      </c>
      <c r="G17" s="8">
        <f>F17+Nov!G17</f>
        <v>8853</v>
      </c>
    </row>
    <row r="18" spans="1:7" x14ac:dyDescent="0.2">
      <c r="A18" s="5"/>
      <c r="B18" s="5"/>
      <c r="C18" s="9" t="s">
        <v>2</v>
      </c>
      <c r="D18" s="5"/>
      <c r="E18" s="67">
        <f>SUM(E19:E20)</f>
        <v>0</v>
      </c>
      <c r="F18" s="67">
        <f>SUM(F19:F20)</f>
        <v>0</v>
      </c>
      <c r="G18" s="10">
        <f>F18+Nov!G18</f>
        <v>9861</v>
      </c>
    </row>
    <row r="19" spans="1:7" outlineLevel="1" x14ac:dyDescent="0.2">
      <c r="A19" s="5"/>
      <c r="B19" s="5"/>
      <c r="D19" s="5" t="s">
        <v>11</v>
      </c>
      <c r="E19" s="68">
        <v>0</v>
      </c>
      <c r="F19" s="68">
        <f>E19</f>
        <v>0</v>
      </c>
      <c r="G19" s="8">
        <f>F19+Nov!G19</f>
        <v>3537</v>
      </c>
    </row>
    <row r="20" spans="1:7" outlineLevel="1" x14ac:dyDescent="0.2">
      <c r="A20" s="5"/>
      <c r="B20" s="5"/>
      <c r="C20" s="5"/>
      <c r="D20" s="5" t="s">
        <v>12</v>
      </c>
      <c r="E20" s="68">
        <v>0</v>
      </c>
      <c r="F20" s="68">
        <f>E20*4</f>
        <v>0</v>
      </c>
      <c r="G20" s="8">
        <f>F20+Nov!G20</f>
        <v>6324</v>
      </c>
    </row>
    <row r="21" spans="1:7" x14ac:dyDescent="0.2">
      <c r="A21" s="5"/>
      <c r="B21" s="5"/>
      <c r="C21" s="9" t="s">
        <v>26</v>
      </c>
      <c r="D21" s="5"/>
      <c r="E21" s="67">
        <v>0</v>
      </c>
      <c r="F21" s="67">
        <f>E21*4</f>
        <v>0</v>
      </c>
      <c r="G21" s="10">
        <f>F21+Nov!G21</f>
        <v>3824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0</v>
      </c>
      <c r="G22" s="13">
        <f>F22+Nov!G22</f>
        <v>51670</v>
      </c>
    </row>
    <row r="23" spans="1:7" x14ac:dyDescent="0.2">
      <c r="A23" s="5"/>
      <c r="B23" s="5"/>
      <c r="C23" s="5"/>
      <c r="D23" s="5"/>
      <c r="E23" s="68"/>
      <c r="F23" s="68"/>
      <c r="G23" s="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0</v>
      </c>
      <c r="G24" s="10">
        <f>F24+Nov!G24</f>
        <v>162475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0</v>
      </c>
      <c r="G25" s="8">
        <f>F25+Nov!G25</f>
        <v>110805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0</v>
      </c>
      <c r="G26" s="8">
        <f>F26+Nov!G26</f>
        <v>51670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0</v>
      </c>
      <c r="G27" s="10">
        <f>F27+Nov!G27</f>
        <v>123491</v>
      </c>
    </row>
    <row r="28" spans="1:7" x14ac:dyDescent="0.2">
      <c r="A28" s="5"/>
      <c r="B28" s="5" t="s">
        <v>16</v>
      </c>
      <c r="C28" s="5"/>
      <c r="D28" s="5"/>
      <c r="E28" s="68"/>
      <c r="F28" s="68">
        <f>SUM(F9,F10,F13,F14,F17,F19,F20,F21)</f>
        <v>0</v>
      </c>
      <c r="G28" s="8">
        <f>F28+Nov!G28</f>
        <v>88999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f>SUM(F22)</f>
        <v>0</v>
      </c>
      <c r="G29" s="8">
        <f>F29+Nov!G29</f>
        <v>34492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12"/>
    </row>
    <row r="31" spans="1:7" ht="18" x14ac:dyDescent="0.25">
      <c r="A31" s="15" t="s">
        <v>18</v>
      </c>
      <c r="B31" s="6"/>
      <c r="C31" s="6"/>
      <c r="D31" s="7"/>
      <c r="E31" s="65">
        <f>SUM(E32,E48)</f>
        <v>0</v>
      </c>
      <c r="F31" s="65">
        <f>SUM(F32,F48)</f>
        <v>0</v>
      </c>
      <c r="G31" s="16">
        <f>F31+Nov!G31</f>
        <v>204084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0</v>
      </c>
      <c r="F32" s="66">
        <f>SUM(F33:F36,F40,F43,F46,F47)</f>
        <v>0</v>
      </c>
      <c r="G32" s="13">
        <f>F32+Nov!G32</f>
        <v>132273</v>
      </c>
    </row>
    <row r="33" spans="1:7" x14ac:dyDescent="0.2">
      <c r="A33" s="5"/>
      <c r="B33" s="9"/>
      <c r="C33" s="9" t="s">
        <v>68</v>
      </c>
      <c r="D33" s="5"/>
      <c r="E33" s="67">
        <v>0</v>
      </c>
      <c r="F33" s="67">
        <f>E33</f>
        <v>0</v>
      </c>
      <c r="G33" s="10">
        <f>F33+Nov!G33</f>
        <v>32324</v>
      </c>
    </row>
    <row r="34" spans="1:7" x14ac:dyDescent="0.2">
      <c r="A34" s="5"/>
      <c r="B34" s="5"/>
      <c r="C34" s="9" t="s">
        <v>25</v>
      </c>
      <c r="D34" s="5"/>
      <c r="E34" s="67">
        <v>0</v>
      </c>
      <c r="F34" s="67">
        <f>E34</f>
        <v>0</v>
      </c>
      <c r="G34" s="10">
        <f>F34+Nov!G34</f>
        <v>87549</v>
      </c>
    </row>
    <row r="35" spans="1:7" x14ac:dyDescent="0.2">
      <c r="A35" s="5"/>
      <c r="B35" s="5"/>
      <c r="C35" s="9" t="s">
        <v>69</v>
      </c>
      <c r="D35" s="5"/>
      <c r="E35" s="67">
        <v>0</v>
      </c>
      <c r="F35" s="67">
        <f>E35</f>
        <v>0</v>
      </c>
      <c r="G35" s="10">
        <f>F35+Nov!G35</f>
        <v>6</v>
      </c>
    </row>
    <row r="36" spans="1:7" x14ac:dyDescent="0.2">
      <c r="A36" s="5"/>
      <c r="B36" s="5"/>
      <c r="C36" s="9" t="s">
        <v>13</v>
      </c>
      <c r="D36" s="5"/>
      <c r="E36" s="67">
        <f>SUM(E37:E39)</f>
        <v>0</v>
      </c>
      <c r="F36" s="67">
        <f>SUM(F37:F39)</f>
        <v>0</v>
      </c>
      <c r="G36" s="10">
        <f>F36+Nov!G36</f>
        <v>1535</v>
      </c>
    </row>
    <row r="37" spans="1:7" x14ac:dyDescent="0.2">
      <c r="A37" s="5"/>
      <c r="B37" s="5"/>
      <c r="C37" s="9"/>
      <c r="D37" s="5" t="s">
        <v>68</v>
      </c>
      <c r="E37" s="68">
        <v>0</v>
      </c>
      <c r="F37" s="68">
        <f>E37</f>
        <v>0</v>
      </c>
      <c r="G37" s="8">
        <f>F37+Nov!G37</f>
        <v>270</v>
      </c>
    </row>
    <row r="38" spans="1:7" outlineLevel="1" x14ac:dyDescent="0.2">
      <c r="A38" s="5"/>
      <c r="B38" s="5"/>
      <c r="C38" s="9"/>
      <c r="D38" s="5" t="s">
        <v>25</v>
      </c>
      <c r="E38" s="68">
        <v>0</v>
      </c>
      <c r="F38" s="68">
        <f>E38</f>
        <v>0</v>
      </c>
      <c r="G38" s="8">
        <f>F38+Nov!G38</f>
        <v>1265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8">
        <f>F39+Nov!G39</f>
        <v>0</v>
      </c>
    </row>
    <row r="40" spans="1:7" x14ac:dyDescent="0.2">
      <c r="A40" s="5"/>
      <c r="B40" s="5"/>
      <c r="C40" s="9" t="s">
        <v>3</v>
      </c>
      <c r="E40" s="67">
        <f>SUM(E41:E42)</f>
        <v>0</v>
      </c>
      <c r="F40" s="67">
        <f>SUM(F41:F42)</f>
        <v>0</v>
      </c>
      <c r="G40" s="10">
        <f>F40+Nov!G40</f>
        <v>5957</v>
      </c>
    </row>
    <row r="41" spans="1:7" outlineLevel="1" x14ac:dyDescent="0.2">
      <c r="A41" s="5"/>
      <c r="B41" s="5"/>
      <c r="D41" s="5" t="s">
        <v>9</v>
      </c>
      <c r="E41" s="68">
        <v>0</v>
      </c>
      <c r="F41" s="68">
        <f>E41</f>
        <v>0</v>
      </c>
      <c r="G41" s="8">
        <f>F41+Nov!G41</f>
        <v>58</v>
      </c>
    </row>
    <row r="42" spans="1:7" outlineLevel="1" x14ac:dyDescent="0.2">
      <c r="A42" s="5"/>
      <c r="B42" s="5"/>
      <c r="D42" s="5" t="s">
        <v>10</v>
      </c>
      <c r="E42" s="68">
        <v>0</v>
      </c>
      <c r="F42" s="68">
        <f>E42</f>
        <v>0</v>
      </c>
      <c r="G42" s="8">
        <f>F42+Nov!G42</f>
        <v>5899</v>
      </c>
    </row>
    <row r="43" spans="1:7" x14ac:dyDescent="0.2">
      <c r="A43" s="5"/>
      <c r="B43" s="5"/>
      <c r="C43" s="9" t="s">
        <v>2</v>
      </c>
      <c r="D43" s="5"/>
      <c r="E43" s="67">
        <f>SUM(E44:E45)</f>
        <v>0</v>
      </c>
      <c r="F43" s="67">
        <f>SUM(F44:F45)</f>
        <v>0</v>
      </c>
      <c r="G43" s="10">
        <f>F43+Nov!G43</f>
        <v>1536</v>
      </c>
    </row>
    <row r="44" spans="1:7" outlineLevel="1" x14ac:dyDescent="0.2">
      <c r="A44" s="5"/>
      <c r="B44" s="5"/>
      <c r="D44" s="5" t="s">
        <v>11</v>
      </c>
      <c r="E44" s="68">
        <v>0</v>
      </c>
      <c r="F44" s="68">
        <f>E44</f>
        <v>0</v>
      </c>
      <c r="G44" s="8">
        <f>F44+Nov!G44</f>
        <v>484</v>
      </c>
    </row>
    <row r="45" spans="1:7" outlineLevel="1" x14ac:dyDescent="0.2">
      <c r="A45" s="5"/>
      <c r="B45" s="5"/>
      <c r="C45" s="5"/>
      <c r="D45" s="5" t="s">
        <v>12</v>
      </c>
      <c r="E45" s="68">
        <v>0</v>
      </c>
      <c r="F45" s="68">
        <f>E45*4</f>
        <v>0</v>
      </c>
      <c r="G45" s="8">
        <f>F45+Nov!G45</f>
        <v>1052</v>
      </c>
    </row>
    <row r="46" spans="1:7" x14ac:dyDescent="0.2">
      <c r="A46" s="5"/>
      <c r="B46" s="5"/>
      <c r="C46" s="9" t="s">
        <v>26</v>
      </c>
      <c r="D46" s="5"/>
      <c r="E46" s="67">
        <v>0</v>
      </c>
      <c r="F46" s="67">
        <f>E46*4</f>
        <v>0</v>
      </c>
      <c r="G46" s="10">
        <f>F46+Nov!G46</f>
        <v>528</v>
      </c>
    </row>
    <row r="47" spans="1:7" x14ac:dyDescent="0.2">
      <c r="A47" s="5"/>
      <c r="B47" s="5"/>
      <c r="C47" s="9" t="s">
        <v>27</v>
      </c>
      <c r="D47" s="5"/>
      <c r="E47" s="67">
        <v>0</v>
      </c>
      <c r="F47" s="67">
        <f>E47</f>
        <v>0</v>
      </c>
      <c r="G47" s="10">
        <f>F47+Nov!G47</f>
        <v>2838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0</v>
      </c>
      <c r="G48" s="13">
        <f>F48+Nov!G48</f>
        <v>71811</v>
      </c>
    </row>
    <row r="49" spans="1:7" x14ac:dyDescent="0.2">
      <c r="A49" s="5"/>
      <c r="B49" s="5"/>
      <c r="C49" s="5"/>
      <c r="D49" s="5"/>
      <c r="E49" s="68"/>
      <c r="F49" s="68"/>
      <c r="G49" s="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0</v>
      </c>
      <c r="G50" s="10">
        <f>F50+Nov!G50</f>
        <v>204078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0</v>
      </c>
      <c r="G51" s="8">
        <f>F51+Nov!G51</f>
        <v>132267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0</v>
      </c>
      <c r="G52" s="8">
        <f>F52+Nov!G52</f>
        <v>71811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0</v>
      </c>
      <c r="G53" s="10">
        <f>F53+Nov!G53</f>
        <v>133388</v>
      </c>
    </row>
    <row r="54" spans="1:7" x14ac:dyDescent="0.2">
      <c r="A54" s="5"/>
      <c r="B54" s="5" t="s">
        <v>16</v>
      </c>
      <c r="C54" s="5"/>
      <c r="D54" s="5"/>
      <c r="E54" s="68"/>
      <c r="F54" s="68">
        <f>SUM(F34,F35,F38,F39,F42,F44,F45,F46,F47)</f>
        <v>0</v>
      </c>
      <c r="G54" s="8">
        <f>F54+Nov!G54</f>
        <v>87897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f>SUM(F48)</f>
        <v>0</v>
      </c>
      <c r="G55" s="8">
        <f>F55+Nov!G55</f>
        <v>45491</v>
      </c>
    </row>
    <row r="56" spans="1:7" x14ac:dyDescent="0.2">
      <c r="A56" s="5"/>
      <c r="B56" s="5"/>
      <c r="C56" s="5"/>
      <c r="D56" s="5"/>
      <c r="E56" s="68"/>
      <c r="F56" s="68"/>
      <c r="G56" s="8"/>
    </row>
    <row r="57" spans="1:7" ht="18" x14ac:dyDescent="0.25">
      <c r="A57" s="15" t="s">
        <v>19</v>
      </c>
      <c r="B57" s="6"/>
      <c r="C57" s="6"/>
      <c r="D57" s="7"/>
      <c r="E57" s="65">
        <f>SUM(E58,E72)</f>
        <v>0</v>
      </c>
      <c r="F57" s="65">
        <f>SUM(F58,F72)</f>
        <v>0</v>
      </c>
      <c r="G57" s="16">
        <f>F57+Nov!G57</f>
        <v>39524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0</v>
      </c>
      <c r="F58" s="66">
        <f>SUM(F59:F62,F66,F69)</f>
        <v>0</v>
      </c>
      <c r="G58" s="13">
        <f>F58+Nov!G58</f>
        <v>12516</v>
      </c>
    </row>
    <row r="59" spans="1:7" x14ac:dyDescent="0.2">
      <c r="A59" s="5"/>
      <c r="B59" s="5"/>
      <c r="C59" s="9" t="s">
        <v>6</v>
      </c>
      <c r="D59" s="5"/>
      <c r="E59" s="67">
        <v>0</v>
      </c>
      <c r="F59" s="67">
        <f>E59</f>
        <v>0</v>
      </c>
      <c r="G59" s="10">
        <f>F59+Nov!G59</f>
        <v>12134</v>
      </c>
    </row>
    <row r="60" spans="1:7" x14ac:dyDescent="0.2">
      <c r="A60" s="5"/>
      <c r="B60" s="5"/>
      <c r="C60" s="9" t="s">
        <v>7</v>
      </c>
      <c r="D60" s="5"/>
      <c r="E60" s="67">
        <v>0</v>
      </c>
      <c r="F60" s="67">
        <f>E60</f>
        <v>0</v>
      </c>
      <c r="G60" s="10">
        <f>F60+Nov!G60</f>
        <v>0</v>
      </c>
    </row>
    <row r="61" spans="1:7" x14ac:dyDescent="0.2">
      <c r="A61" s="5"/>
      <c r="B61" s="5"/>
      <c r="C61" s="9" t="s">
        <v>8</v>
      </c>
      <c r="D61" s="5"/>
      <c r="E61" s="67">
        <v>0</v>
      </c>
      <c r="F61" s="67">
        <f>E61</f>
        <v>0</v>
      </c>
      <c r="G61" s="10">
        <f>F61+Nov!G61</f>
        <v>0</v>
      </c>
    </row>
    <row r="62" spans="1:7" x14ac:dyDescent="0.2">
      <c r="A62" s="5"/>
      <c r="B62" s="5"/>
      <c r="C62" s="9" t="s">
        <v>13</v>
      </c>
      <c r="D62" s="5"/>
      <c r="E62" s="67">
        <f>SUM(E63:E65)</f>
        <v>0</v>
      </c>
      <c r="F62" s="67">
        <f>SUM(F63:F65)</f>
        <v>0</v>
      </c>
      <c r="G62" s="10">
        <f>F62+Nov!G62</f>
        <v>140</v>
      </c>
    </row>
    <row r="63" spans="1:7" outlineLevel="1" x14ac:dyDescent="0.2">
      <c r="A63" s="5"/>
      <c r="B63" s="5"/>
      <c r="C63" s="9"/>
      <c r="D63" s="5" t="s">
        <v>6</v>
      </c>
      <c r="E63" s="68">
        <v>0</v>
      </c>
      <c r="F63" s="68">
        <f>E63</f>
        <v>0</v>
      </c>
      <c r="G63" s="8">
        <f>F63+Nov!G63</f>
        <v>140</v>
      </c>
    </row>
    <row r="64" spans="1:7" outlineLevel="1" x14ac:dyDescent="0.2">
      <c r="A64" s="5"/>
      <c r="B64" s="5"/>
      <c r="C64" s="9"/>
      <c r="D64" s="5" t="s">
        <v>7</v>
      </c>
      <c r="E64" s="68">
        <v>0</v>
      </c>
      <c r="F64" s="68">
        <f>E64</f>
        <v>0</v>
      </c>
      <c r="G64" s="8">
        <f>F64+Nov!G64</f>
        <v>0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>E65</f>
        <v>0</v>
      </c>
      <c r="G65" s="8">
        <f>F65+Nov!G65</f>
        <v>0</v>
      </c>
    </row>
    <row r="66" spans="1:7" x14ac:dyDescent="0.2">
      <c r="A66" s="5"/>
      <c r="B66" s="5"/>
      <c r="C66" s="9" t="s">
        <v>3</v>
      </c>
      <c r="E66" s="67">
        <f>SUM(E67:E68)</f>
        <v>0</v>
      </c>
      <c r="F66" s="67">
        <f>SUM(F67:F68)</f>
        <v>0</v>
      </c>
      <c r="G66" s="10">
        <f>F66+Nov!G66</f>
        <v>36</v>
      </c>
    </row>
    <row r="67" spans="1:7" outlineLevel="1" x14ac:dyDescent="0.2">
      <c r="A67" s="5"/>
      <c r="B67" s="5"/>
      <c r="D67" s="5" t="s">
        <v>9</v>
      </c>
      <c r="E67" s="68">
        <v>0</v>
      </c>
      <c r="F67" s="68">
        <f>E67</f>
        <v>0</v>
      </c>
      <c r="G67" s="8">
        <f>F67+Nov!G67</f>
        <v>0</v>
      </c>
    </row>
    <row r="68" spans="1:7" outlineLevel="1" x14ac:dyDescent="0.2">
      <c r="A68" s="5"/>
      <c r="B68" s="5"/>
      <c r="D68" s="5" t="s">
        <v>10</v>
      </c>
      <c r="E68" s="68">
        <v>0</v>
      </c>
      <c r="F68" s="68">
        <f>E68</f>
        <v>0</v>
      </c>
      <c r="G68" s="8">
        <f>F68+Nov!G68</f>
        <v>36</v>
      </c>
    </row>
    <row r="69" spans="1:7" x14ac:dyDescent="0.2">
      <c r="A69" s="5"/>
      <c r="B69" s="5"/>
      <c r="C69" s="9" t="s">
        <v>2</v>
      </c>
      <c r="D69" s="5"/>
      <c r="E69" s="67">
        <f>SUM(E70:E71)</f>
        <v>0</v>
      </c>
      <c r="F69" s="67">
        <f>SUM(F70:F71)</f>
        <v>0</v>
      </c>
      <c r="G69" s="10">
        <f>F69+Nov!G69</f>
        <v>206</v>
      </c>
    </row>
    <row r="70" spans="1:7" outlineLevel="1" x14ac:dyDescent="0.2">
      <c r="A70" s="5"/>
      <c r="B70" s="5"/>
      <c r="D70" s="5" t="s">
        <v>11</v>
      </c>
      <c r="E70" s="68">
        <v>0</v>
      </c>
      <c r="F70" s="68">
        <f>E70</f>
        <v>0</v>
      </c>
      <c r="G70" s="8">
        <f>F70+Nov!G70</f>
        <v>70</v>
      </c>
    </row>
    <row r="71" spans="1:7" outlineLevel="1" x14ac:dyDescent="0.2">
      <c r="A71" s="5"/>
      <c r="B71" s="5"/>
      <c r="C71" s="5"/>
      <c r="D71" s="5" t="s">
        <v>12</v>
      </c>
      <c r="E71" s="68">
        <v>0</v>
      </c>
      <c r="F71" s="68">
        <f>E71*4</f>
        <v>0</v>
      </c>
      <c r="G71" s="8">
        <f>F71+Nov!G71</f>
        <v>136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0</v>
      </c>
      <c r="G72" s="13">
        <f>F72+Nov!G72</f>
        <v>27008</v>
      </c>
    </row>
    <row r="73" spans="1:7" x14ac:dyDescent="0.2">
      <c r="A73" s="5"/>
      <c r="B73" s="5"/>
      <c r="C73" s="5"/>
      <c r="D73" s="5"/>
      <c r="E73" s="68"/>
      <c r="F73" s="68"/>
      <c r="G73" s="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0</v>
      </c>
      <c r="G74" s="10">
        <f>F74+Nov!G74</f>
        <v>13506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0</v>
      </c>
      <c r="G75" s="8">
        <f>F75+Nov!G75</f>
        <v>12516</v>
      </c>
    </row>
    <row r="76" spans="1:7" x14ac:dyDescent="0.2">
      <c r="A76" s="9"/>
      <c r="B76" s="5" t="s">
        <v>17</v>
      </c>
      <c r="C76" s="5"/>
      <c r="D76" s="9"/>
      <c r="E76" s="68"/>
      <c r="F76" s="68">
        <f>SUM(F72)</f>
        <v>0</v>
      </c>
      <c r="G76" s="8">
        <f>F76+Nov!G76</f>
        <v>990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0</v>
      </c>
      <c r="G77" s="10">
        <f>F77+Nov!G77</f>
        <v>26076</v>
      </c>
    </row>
    <row r="78" spans="1:7" x14ac:dyDescent="0.2">
      <c r="A78" s="5"/>
      <c r="B78" s="5" t="s">
        <v>16</v>
      </c>
      <c r="C78" s="5"/>
      <c r="D78" s="5"/>
      <c r="E78" s="68"/>
      <c r="F78" s="68">
        <f>SUM(F60,F61,F64,F65,F68,F70,F71)</f>
        <v>0</v>
      </c>
      <c r="G78" s="8">
        <f>F78+Nov!G78</f>
        <v>0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f>SUM(F72)</f>
        <v>0</v>
      </c>
      <c r="G79" s="8">
        <f>F79+Nov!G79</f>
        <v>26076</v>
      </c>
    </row>
    <row r="80" spans="1:7" x14ac:dyDescent="0.2">
      <c r="A80" s="9"/>
      <c r="B80" s="9"/>
      <c r="C80" s="9"/>
      <c r="D80" s="9"/>
      <c r="E80" s="67"/>
      <c r="F80" s="67"/>
      <c r="G80" s="10"/>
    </row>
    <row r="81" spans="1:7" ht="18" x14ac:dyDescent="0.25">
      <c r="A81" s="15" t="s">
        <v>20</v>
      </c>
      <c r="B81" s="6"/>
      <c r="C81" s="6"/>
      <c r="D81" s="7"/>
      <c r="E81" s="65">
        <f>SUM(E82,E96)</f>
        <v>0</v>
      </c>
      <c r="F81" s="65">
        <f>SUM(F82,F96)</f>
        <v>0</v>
      </c>
      <c r="G81" s="16">
        <f>F81+Nov!G81</f>
        <v>68420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0</v>
      </c>
      <c r="F82" s="66">
        <f>SUM(F83:F86,F90,F93)</f>
        <v>0</v>
      </c>
      <c r="G82" s="13">
        <f>F82+Nov!G82</f>
        <v>34936</v>
      </c>
    </row>
    <row r="83" spans="1:7" x14ac:dyDescent="0.2">
      <c r="A83" s="5"/>
      <c r="B83" s="5"/>
      <c r="C83" s="9" t="s">
        <v>6</v>
      </c>
      <c r="D83" s="5"/>
      <c r="E83" s="67">
        <v>0</v>
      </c>
      <c r="F83" s="67">
        <f>E83</f>
        <v>0</v>
      </c>
      <c r="G83" s="10">
        <f>F83+Nov!G83</f>
        <v>8005</v>
      </c>
    </row>
    <row r="84" spans="1:7" x14ac:dyDescent="0.2">
      <c r="A84" s="5"/>
      <c r="B84" s="5"/>
      <c r="C84" s="9" t="s">
        <v>7</v>
      </c>
      <c r="D84" s="5"/>
      <c r="E84" s="67">
        <v>0</v>
      </c>
      <c r="F84" s="67">
        <f>E84</f>
        <v>0</v>
      </c>
      <c r="G84" s="10">
        <f>F84+Nov!G84</f>
        <v>13281</v>
      </c>
    </row>
    <row r="85" spans="1:7" x14ac:dyDescent="0.2">
      <c r="A85" s="5"/>
      <c r="B85" s="5"/>
      <c r="C85" s="9" t="s">
        <v>8</v>
      </c>
      <c r="D85" s="5"/>
      <c r="E85" s="67">
        <v>0</v>
      </c>
      <c r="F85" s="67">
        <f>E85</f>
        <v>0</v>
      </c>
      <c r="G85" s="10">
        <f>F85+Nov!G85</f>
        <v>8162</v>
      </c>
    </row>
    <row r="86" spans="1:7" x14ac:dyDescent="0.2">
      <c r="A86" s="5"/>
      <c r="B86" s="5"/>
      <c r="C86" s="9" t="s">
        <v>13</v>
      </c>
      <c r="D86" s="5"/>
      <c r="E86" s="67">
        <f>SUM(E87:E89)</f>
        <v>0</v>
      </c>
      <c r="F86" s="67">
        <f>SUM(F87:F89)</f>
        <v>0</v>
      </c>
      <c r="G86" s="10">
        <f>F86+Nov!G86</f>
        <v>115</v>
      </c>
    </row>
    <row r="87" spans="1:7" outlineLevel="1" x14ac:dyDescent="0.2">
      <c r="A87" s="5"/>
      <c r="B87" s="5"/>
      <c r="C87" s="9"/>
      <c r="D87" s="5" t="s">
        <v>6</v>
      </c>
      <c r="E87" s="68">
        <v>0</v>
      </c>
      <c r="F87" s="68">
        <f>E87</f>
        <v>0</v>
      </c>
      <c r="G87" s="8">
        <f>F87+Nov!G87</f>
        <v>73</v>
      </c>
    </row>
    <row r="88" spans="1:7" outlineLevel="1" x14ac:dyDescent="0.2">
      <c r="A88" s="5"/>
      <c r="B88" s="5"/>
      <c r="C88" s="9"/>
      <c r="D88" s="5" t="s">
        <v>7</v>
      </c>
      <c r="E88" s="68">
        <v>0</v>
      </c>
      <c r="F88" s="68">
        <f>E88</f>
        <v>0</v>
      </c>
      <c r="G88" s="8">
        <f>F88+Nov!G88</f>
        <v>42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>E89</f>
        <v>0</v>
      </c>
      <c r="G89" s="8">
        <f>F89+Nov!G89</f>
        <v>0</v>
      </c>
    </row>
    <row r="90" spans="1:7" x14ac:dyDescent="0.2">
      <c r="A90" s="5"/>
      <c r="B90" s="5"/>
      <c r="C90" s="9" t="s">
        <v>3</v>
      </c>
      <c r="E90" s="67">
        <f>SUM(E91:E92)</f>
        <v>0</v>
      </c>
      <c r="F90" s="67">
        <f>SUM(F91:F92)</f>
        <v>0</v>
      </c>
      <c r="G90" s="10">
        <f>F90+Nov!G90</f>
        <v>2996</v>
      </c>
    </row>
    <row r="91" spans="1:7" outlineLevel="1" x14ac:dyDescent="0.2">
      <c r="A91" s="5"/>
      <c r="B91" s="5"/>
      <c r="D91" s="5" t="s">
        <v>9</v>
      </c>
      <c r="E91" s="68">
        <v>0</v>
      </c>
      <c r="F91" s="68">
        <f>E91</f>
        <v>0</v>
      </c>
      <c r="G91" s="8">
        <f>F91+Nov!G91</f>
        <v>279</v>
      </c>
    </row>
    <row r="92" spans="1:7" outlineLevel="1" x14ac:dyDescent="0.2">
      <c r="A92" s="5"/>
      <c r="B92" s="5"/>
      <c r="D92" s="5" t="s">
        <v>10</v>
      </c>
      <c r="E92" s="68">
        <v>0</v>
      </c>
      <c r="F92" s="68">
        <f>E92</f>
        <v>0</v>
      </c>
      <c r="G92" s="8">
        <f>F92+Nov!G92</f>
        <v>2717</v>
      </c>
    </row>
    <row r="93" spans="1:7" x14ac:dyDescent="0.2">
      <c r="A93" s="5"/>
      <c r="B93" s="5"/>
      <c r="C93" s="9" t="s">
        <v>2</v>
      </c>
      <c r="D93" s="5"/>
      <c r="E93" s="67">
        <f>SUM(E94:E95)</f>
        <v>0</v>
      </c>
      <c r="F93" s="67">
        <f>SUM(F94:F95)</f>
        <v>0</v>
      </c>
      <c r="G93" s="10">
        <f>F93+Nov!G93</f>
        <v>2377</v>
      </c>
    </row>
    <row r="94" spans="1:7" outlineLevel="1" x14ac:dyDescent="0.2">
      <c r="A94" s="5"/>
      <c r="B94" s="5"/>
      <c r="D94" s="5" t="s">
        <v>11</v>
      </c>
      <c r="E94" s="68">
        <v>0</v>
      </c>
      <c r="F94" s="68">
        <f>E94</f>
        <v>0</v>
      </c>
      <c r="G94" s="8">
        <f>F94+Nov!G94</f>
        <v>489</v>
      </c>
    </row>
    <row r="95" spans="1:7" outlineLevel="1" x14ac:dyDescent="0.2">
      <c r="A95" s="5"/>
      <c r="B95" s="5"/>
      <c r="C95" s="5"/>
      <c r="D95" s="5" t="s">
        <v>12</v>
      </c>
      <c r="E95" s="68">
        <v>0</v>
      </c>
      <c r="F95" s="68">
        <f>E95*4</f>
        <v>0</v>
      </c>
      <c r="G95" s="8">
        <f>F95+Nov!G95</f>
        <v>1888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0</v>
      </c>
      <c r="G96" s="13">
        <f>F96+Nov!G96</f>
        <v>33484</v>
      </c>
    </row>
    <row r="97" spans="1:7" x14ac:dyDescent="0.2">
      <c r="A97" s="5"/>
      <c r="B97" s="5"/>
      <c r="C97" s="5"/>
      <c r="D97" s="5"/>
      <c r="E97" s="68"/>
      <c r="F97" s="68"/>
      <c r="G97" s="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0</v>
      </c>
      <c r="G98" s="10">
        <f>F98+Nov!G98</f>
        <v>53009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0</v>
      </c>
      <c r="G99" s="8">
        <f>F99+Nov!G99</f>
        <v>26774</v>
      </c>
    </row>
    <row r="100" spans="1:7" x14ac:dyDescent="0.2">
      <c r="A100" s="9"/>
      <c r="B100" s="5" t="s">
        <v>17</v>
      </c>
      <c r="C100" s="5"/>
      <c r="D100" s="9"/>
      <c r="E100" s="68"/>
      <c r="F100" s="68">
        <f>SUM(F96)</f>
        <v>0</v>
      </c>
      <c r="G100" s="8">
        <f>F100+Nov!G100</f>
        <v>26235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0</v>
      </c>
      <c r="G101" s="10">
        <f>F101+Nov!G101</f>
        <v>49879</v>
      </c>
    </row>
    <row r="102" spans="1:7" x14ac:dyDescent="0.2">
      <c r="A102" s="5"/>
      <c r="B102" s="5" t="s">
        <v>16</v>
      </c>
      <c r="C102" s="5"/>
      <c r="D102" s="5"/>
      <c r="E102" s="68"/>
      <c r="F102" s="68">
        <f>SUM(F84,F85,F88,F89,F92,F94,F95)</f>
        <v>0</v>
      </c>
      <c r="G102" s="8">
        <f>F102+Nov!G102</f>
        <v>25462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f>SUM(F96)</f>
        <v>0</v>
      </c>
      <c r="G103" s="8">
        <f>F103+Nov!G103</f>
        <v>24417</v>
      </c>
    </row>
    <row r="104" spans="1:7" x14ac:dyDescent="0.2">
      <c r="A104" s="9"/>
      <c r="B104" s="5"/>
      <c r="C104" s="5"/>
      <c r="D104" s="5"/>
      <c r="E104" s="68"/>
      <c r="F104" s="68"/>
      <c r="G104" s="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0</v>
      </c>
      <c r="F105" s="65">
        <f>SUM(F106,F120)</f>
        <v>0</v>
      </c>
      <c r="G105" s="16">
        <f>F105+Nov!G105</f>
        <v>73980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0</v>
      </c>
      <c r="F106" s="66">
        <f>SUM(F107:F110,F114,F117)</f>
        <v>0</v>
      </c>
      <c r="G106" s="13">
        <f>F106+Nov!G106</f>
        <v>25825</v>
      </c>
    </row>
    <row r="107" spans="1:7" x14ac:dyDescent="0.2">
      <c r="A107" s="5"/>
      <c r="B107" s="5"/>
      <c r="C107" s="9" t="s">
        <v>6</v>
      </c>
      <c r="D107" s="5"/>
      <c r="E107" s="67">
        <v>0</v>
      </c>
      <c r="F107" s="67">
        <f>E107</f>
        <v>0</v>
      </c>
      <c r="G107" s="10">
        <f>F107+Nov!G107</f>
        <v>5098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>E108</f>
        <v>0</v>
      </c>
      <c r="G108" s="10">
        <f>F108+Nov!G108</f>
        <v>0</v>
      </c>
    </row>
    <row r="109" spans="1:7" x14ac:dyDescent="0.2">
      <c r="A109" s="5"/>
      <c r="B109" s="5"/>
      <c r="C109" s="9" t="s">
        <v>8</v>
      </c>
      <c r="D109" s="5"/>
      <c r="E109" s="67">
        <v>0</v>
      </c>
      <c r="F109" s="67">
        <f>E109</f>
        <v>0</v>
      </c>
      <c r="G109" s="10">
        <f>F109+Nov!G109</f>
        <v>19488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0</v>
      </c>
      <c r="F110" s="67">
        <f>SUM(F111:F113)</f>
        <v>0</v>
      </c>
      <c r="G110" s="10">
        <f>F110+Nov!G110</f>
        <v>0</v>
      </c>
    </row>
    <row r="111" spans="1:7" outlineLevel="1" x14ac:dyDescent="0.2">
      <c r="A111" s="5"/>
      <c r="B111" s="5"/>
      <c r="C111" s="9"/>
      <c r="D111" s="5" t="s">
        <v>6</v>
      </c>
      <c r="E111" s="68">
        <v>0</v>
      </c>
      <c r="F111" s="68">
        <f>E111</f>
        <v>0</v>
      </c>
      <c r="G111" s="8">
        <f>F111+Nov!G111</f>
        <v>0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>E112</f>
        <v>0</v>
      </c>
      <c r="G112" s="8">
        <f>F112+Nov!G112</f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>E113</f>
        <v>0</v>
      </c>
      <c r="G113" s="8">
        <f>F113+Nov!G113</f>
        <v>0</v>
      </c>
    </row>
    <row r="114" spans="1:9" x14ac:dyDescent="0.2">
      <c r="A114" s="5"/>
      <c r="B114" s="5"/>
      <c r="C114" s="9" t="s">
        <v>3</v>
      </c>
      <c r="E114" s="67">
        <f>SUM(E115:E116)</f>
        <v>0</v>
      </c>
      <c r="F114" s="67">
        <f>SUM(F115:F116)</f>
        <v>0</v>
      </c>
      <c r="G114" s="10">
        <f>F114+Nov!G114</f>
        <v>1071</v>
      </c>
    </row>
    <row r="115" spans="1:9" outlineLevel="1" x14ac:dyDescent="0.2">
      <c r="A115" s="5"/>
      <c r="B115" s="5"/>
      <c r="D115" s="5" t="s">
        <v>9</v>
      </c>
      <c r="E115" s="68">
        <v>0</v>
      </c>
      <c r="F115" s="68">
        <f>E115</f>
        <v>0</v>
      </c>
      <c r="G115" s="8">
        <f>F115+Nov!G115</f>
        <v>3</v>
      </c>
    </row>
    <row r="116" spans="1:9" outlineLevel="1" x14ac:dyDescent="0.2">
      <c r="A116" s="5"/>
      <c r="B116" s="5"/>
      <c r="D116" s="5" t="s">
        <v>10</v>
      </c>
      <c r="E116" s="68">
        <v>0</v>
      </c>
      <c r="F116" s="68">
        <f>E116</f>
        <v>0</v>
      </c>
      <c r="G116" s="8">
        <f>F116+Nov!G116</f>
        <v>1068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0</v>
      </c>
      <c r="F117" s="67">
        <f>SUM(F118:F119)</f>
        <v>0</v>
      </c>
      <c r="G117" s="10">
        <f>F117+Nov!G117</f>
        <v>168</v>
      </c>
    </row>
    <row r="118" spans="1:9" outlineLevel="1" x14ac:dyDescent="0.2">
      <c r="A118" s="5"/>
      <c r="B118" s="5"/>
      <c r="D118" s="5" t="s">
        <v>11</v>
      </c>
      <c r="E118" s="68">
        <v>0</v>
      </c>
      <c r="F118" s="68">
        <f>E118</f>
        <v>0</v>
      </c>
      <c r="G118" s="8">
        <f>F118+Nov!G118</f>
        <v>36</v>
      </c>
    </row>
    <row r="119" spans="1:9" outlineLevel="1" x14ac:dyDescent="0.2">
      <c r="A119" s="5"/>
      <c r="B119" s="5"/>
      <c r="C119" s="5"/>
      <c r="D119" s="5" t="s">
        <v>12</v>
      </c>
      <c r="E119" s="68">
        <v>0</v>
      </c>
      <c r="F119" s="68">
        <f>E119*4</f>
        <v>0</v>
      </c>
      <c r="G119" s="8">
        <f>F119+Nov!G119</f>
        <v>132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0</v>
      </c>
      <c r="G120" s="13">
        <f>F120+Nov!G120</f>
        <v>48155</v>
      </c>
    </row>
    <row r="121" spans="1:9" x14ac:dyDescent="0.2">
      <c r="A121" s="5"/>
      <c r="B121" s="5"/>
      <c r="C121" s="5"/>
      <c r="D121" s="5"/>
      <c r="E121" s="68"/>
      <c r="F121" s="68"/>
      <c r="G121" s="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0</v>
      </c>
      <c r="G122" s="10">
        <f>F122+Nov!G122</f>
        <v>18381</v>
      </c>
    </row>
    <row r="123" spans="1:9" x14ac:dyDescent="0.2">
      <c r="A123" s="9"/>
      <c r="B123" s="5" t="s">
        <v>16</v>
      </c>
      <c r="C123" s="5"/>
      <c r="D123" s="9"/>
      <c r="E123" s="68"/>
      <c r="F123" s="68">
        <f>SUM(F107,F108,F111,F112,F115,F116,F118,F119)</f>
        <v>0</v>
      </c>
      <c r="G123" s="8">
        <f>F123+Nov!G123</f>
        <v>5730</v>
      </c>
    </row>
    <row r="124" spans="1:9" x14ac:dyDescent="0.2">
      <c r="A124" s="9"/>
      <c r="B124" s="5" t="s">
        <v>17</v>
      </c>
      <c r="C124" s="5"/>
      <c r="D124" s="9"/>
      <c r="E124" s="68"/>
      <c r="F124" s="68">
        <f>SUM(F120)</f>
        <v>0</v>
      </c>
      <c r="G124" s="8">
        <f>F124+Nov!G124</f>
        <v>12651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0</v>
      </c>
      <c r="G125" s="10">
        <f>F125+Nov!G125</f>
        <v>61939</v>
      </c>
    </row>
    <row r="126" spans="1:9" x14ac:dyDescent="0.2">
      <c r="A126" s="5"/>
      <c r="B126" s="5" t="s">
        <v>16</v>
      </c>
      <c r="C126" s="5"/>
      <c r="D126" s="5"/>
      <c r="E126" s="68"/>
      <c r="F126" s="68">
        <f>SUM(F108,F109,F113,F112,F116,F118,F119)</f>
        <v>0</v>
      </c>
      <c r="G126" s="8">
        <f>F126+Nov!G126</f>
        <v>20673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f>SUM(F120)</f>
        <v>0</v>
      </c>
      <c r="G127" s="8">
        <f>F127+Nov!G127</f>
        <v>41266</v>
      </c>
    </row>
    <row r="128" spans="1:9" ht="15" x14ac:dyDescent="0.25">
      <c r="A128" s="5"/>
      <c r="B128" s="11"/>
      <c r="C128" s="11"/>
      <c r="D128" s="8"/>
      <c r="E128" s="70"/>
      <c r="F128" s="70"/>
      <c r="G128" s="5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0</v>
      </c>
      <c r="F129" s="65">
        <f>SUM(F130,F145)</f>
        <v>0</v>
      </c>
      <c r="G129" s="16">
        <f>F129+Nov!G129</f>
        <v>15017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0</v>
      </c>
      <c r="F130" s="66">
        <f>SUM(F131:F134,F138,F141,F144)</f>
        <v>0</v>
      </c>
      <c r="G130" s="13">
        <f>F130+Nov!G130</f>
        <v>10935</v>
      </c>
    </row>
    <row r="131" spans="1:7" x14ac:dyDescent="0.2">
      <c r="A131" s="5"/>
      <c r="B131" s="5"/>
      <c r="C131" s="9" t="s">
        <v>6</v>
      </c>
      <c r="D131" s="5"/>
      <c r="E131" s="67">
        <v>0</v>
      </c>
      <c r="F131" s="67">
        <f>E131</f>
        <v>0</v>
      </c>
      <c r="G131" s="10">
        <f>F131+Nov!G131</f>
        <v>1360</v>
      </c>
    </row>
    <row r="132" spans="1:7" x14ac:dyDescent="0.2">
      <c r="A132" s="5"/>
      <c r="B132" s="5"/>
      <c r="C132" s="9" t="s">
        <v>7</v>
      </c>
      <c r="D132" s="5"/>
      <c r="E132" s="67">
        <v>0</v>
      </c>
      <c r="F132" s="67">
        <f>E132</f>
        <v>0</v>
      </c>
      <c r="G132" s="10">
        <f>F132+Nov!G132</f>
        <v>8524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>E133</f>
        <v>0</v>
      </c>
      <c r="G133" s="10">
        <f>F133+Nov!G133</f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0</v>
      </c>
      <c r="F134" s="67">
        <f>SUM(F135:F137)</f>
        <v>0</v>
      </c>
      <c r="G134" s="10">
        <f>F134+Nov!G134</f>
        <v>107</v>
      </c>
    </row>
    <row r="135" spans="1:7" outlineLevel="1" x14ac:dyDescent="0.2">
      <c r="A135" s="5"/>
      <c r="B135" s="5"/>
      <c r="C135" s="9"/>
      <c r="D135" s="5" t="s">
        <v>6</v>
      </c>
      <c r="E135" s="68">
        <v>0</v>
      </c>
      <c r="F135" s="68">
        <f>E135</f>
        <v>0</v>
      </c>
      <c r="G135" s="8">
        <f>F135+Nov!G135</f>
        <v>32</v>
      </c>
    </row>
    <row r="136" spans="1:7" outlineLevel="1" x14ac:dyDescent="0.2">
      <c r="A136" s="5"/>
      <c r="B136" s="5"/>
      <c r="C136" s="9"/>
      <c r="D136" s="5" t="s">
        <v>7</v>
      </c>
      <c r="E136" s="68">
        <v>0</v>
      </c>
      <c r="F136" s="68">
        <f>E136</f>
        <v>0</v>
      </c>
      <c r="G136" s="8">
        <f>F136+Nov!G136</f>
        <v>75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>E137</f>
        <v>0</v>
      </c>
      <c r="G137" s="8">
        <f>F137+Nov!G137</f>
        <v>0</v>
      </c>
    </row>
    <row r="138" spans="1:7" x14ac:dyDescent="0.2">
      <c r="A138" s="5"/>
      <c r="B138" s="5"/>
      <c r="C138" s="9" t="s">
        <v>3</v>
      </c>
      <c r="E138" s="67">
        <f>SUM(E139:E140)</f>
        <v>0</v>
      </c>
      <c r="F138" s="67">
        <f>SUM(F139:F140)</f>
        <v>0</v>
      </c>
      <c r="G138" s="10">
        <f>F138+Nov!G138</f>
        <v>702</v>
      </c>
    </row>
    <row r="139" spans="1:7" outlineLevel="1" x14ac:dyDescent="0.2">
      <c r="A139" s="5"/>
      <c r="B139" s="5"/>
      <c r="D139" s="5" t="s">
        <v>9</v>
      </c>
      <c r="E139" s="68">
        <v>0</v>
      </c>
      <c r="F139" s="68">
        <f>E139</f>
        <v>0</v>
      </c>
      <c r="G139" s="8">
        <f>F139+Nov!G139</f>
        <v>15</v>
      </c>
    </row>
    <row r="140" spans="1:7" outlineLevel="1" x14ac:dyDescent="0.2">
      <c r="A140" s="5"/>
      <c r="B140" s="5"/>
      <c r="D140" s="5" t="s">
        <v>10</v>
      </c>
      <c r="E140" s="68">
        <v>0</v>
      </c>
      <c r="F140" s="68">
        <f>E140</f>
        <v>0</v>
      </c>
      <c r="G140" s="8">
        <f>F140+Nov!G140</f>
        <v>687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0</v>
      </c>
      <c r="F141" s="67">
        <f>SUM(F142:F143)</f>
        <v>0</v>
      </c>
      <c r="G141" s="10">
        <f>F141+Nov!G141</f>
        <v>242</v>
      </c>
    </row>
    <row r="142" spans="1:7" outlineLevel="1" x14ac:dyDescent="0.2">
      <c r="A142" s="5"/>
      <c r="B142" s="5"/>
      <c r="D142" s="5" t="s">
        <v>11</v>
      </c>
      <c r="E142" s="68">
        <v>0</v>
      </c>
      <c r="F142" s="68">
        <f>E142</f>
        <v>0</v>
      </c>
      <c r="G142" s="8">
        <f>F142+Nov!G142</f>
        <v>98</v>
      </c>
    </row>
    <row r="143" spans="1:7" outlineLevel="1" x14ac:dyDescent="0.2">
      <c r="A143" s="5"/>
      <c r="B143" s="5"/>
      <c r="C143" s="5"/>
      <c r="D143" s="5" t="s">
        <v>12</v>
      </c>
      <c r="E143" s="68">
        <v>0</v>
      </c>
      <c r="F143" s="68">
        <f>E143*4</f>
        <v>0</v>
      </c>
      <c r="G143" s="8">
        <f>F143+Nov!G143</f>
        <v>144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10">
        <f>F144+Nov!G144</f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0</v>
      </c>
      <c r="G145" s="13">
        <f>F145+Nov!G145</f>
        <v>4082</v>
      </c>
    </row>
    <row r="146" spans="1:7" x14ac:dyDescent="0.2">
      <c r="A146" s="5"/>
      <c r="B146" s="5"/>
      <c r="C146" s="5"/>
      <c r="D146" s="5"/>
      <c r="E146" s="68"/>
      <c r="F146" s="68"/>
      <c r="G146" s="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0</v>
      </c>
      <c r="G147" s="10">
        <f>F147+Nov!G147</f>
        <v>15017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0</v>
      </c>
      <c r="G148" s="8">
        <f>F148+Nov!G148</f>
        <v>10935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0</v>
      </c>
      <c r="G149" s="8">
        <f>F149+Nov!G149</f>
        <v>4082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0</v>
      </c>
      <c r="G150" s="10">
        <f>F150+Nov!G150</f>
        <v>13083</v>
      </c>
    </row>
    <row r="151" spans="1:7" x14ac:dyDescent="0.2">
      <c r="A151" s="5"/>
      <c r="B151" s="5" t="s">
        <v>16</v>
      </c>
      <c r="C151" s="5"/>
      <c r="D151" s="5"/>
      <c r="E151" s="68"/>
      <c r="F151" s="68">
        <f>SUM(F132,F133,F136,F137,F140,F142,F143,F144)</f>
        <v>0</v>
      </c>
      <c r="G151" s="8">
        <f>F151+Nov!G151</f>
        <v>9528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f>SUM(F145)</f>
        <v>0</v>
      </c>
      <c r="G152" s="8">
        <f>F152+Nov!G152</f>
        <v>3555</v>
      </c>
    </row>
    <row r="153" spans="1:7" x14ac:dyDescent="0.2">
      <c r="E153" s="71"/>
      <c r="F153" s="71"/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0</v>
      </c>
      <c r="F154" s="65">
        <f>SUM(F155,F169)</f>
        <v>0</v>
      </c>
      <c r="G154" s="16">
        <f>F154+Nov!G154</f>
        <v>26141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0</v>
      </c>
      <c r="F155" s="66">
        <f>SUM(F156:F159,F163,F166)</f>
        <v>0</v>
      </c>
      <c r="G155" s="13">
        <f>F155+Nov!G155</f>
        <v>12744</v>
      </c>
    </row>
    <row r="156" spans="1:7" x14ac:dyDescent="0.2">
      <c r="A156" s="5"/>
      <c r="B156" s="5"/>
      <c r="C156" s="9" t="s">
        <v>6</v>
      </c>
      <c r="D156" s="5"/>
      <c r="E156" s="67">
        <v>0</v>
      </c>
      <c r="F156" s="67">
        <f>E156</f>
        <v>0</v>
      </c>
      <c r="G156" s="10">
        <f>F156+Nov!G156</f>
        <v>7341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>E157</f>
        <v>0</v>
      </c>
      <c r="G157" s="10">
        <f>F157+Nov!G157</f>
        <v>0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>E158</f>
        <v>0</v>
      </c>
      <c r="G158" s="10">
        <f>F158+Nov!G158</f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0</v>
      </c>
      <c r="F159" s="67">
        <f>SUM(F160:F162)</f>
        <v>0</v>
      </c>
      <c r="G159" s="10">
        <f>F159+Nov!G159</f>
        <v>80</v>
      </c>
    </row>
    <row r="160" spans="1:7" outlineLevel="1" x14ac:dyDescent="0.2">
      <c r="A160" s="5"/>
      <c r="B160" s="5"/>
      <c r="C160" s="9"/>
      <c r="D160" s="5" t="s">
        <v>6</v>
      </c>
      <c r="E160" s="68">
        <v>0</v>
      </c>
      <c r="F160" s="68">
        <f>E160</f>
        <v>0</v>
      </c>
      <c r="G160" s="8">
        <f>F160+Nov!G160</f>
        <v>80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>E161</f>
        <v>0</v>
      </c>
      <c r="G161" s="8">
        <f>F161+Nov!G161</f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>E162</f>
        <v>0</v>
      </c>
      <c r="G162" s="8">
        <f>F162+Nov!G162</f>
        <v>0</v>
      </c>
    </row>
    <row r="163" spans="1:7" x14ac:dyDescent="0.2">
      <c r="A163" s="5"/>
      <c r="B163" s="5"/>
      <c r="C163" s="9" t="s">
        <v>3</v>
      </c>
      <c r="E163" s="67">
        <f>SUM(E164:E165)</f>
        <v>0</v>
      </c>
      <c r="F163" s="67">
        <f>SUM(F164:F165)</f>
        <v>0</v>
      </c>
      <c r="G163" s="10">
        <f>F163+Nov!G163</f>
        <v>2996</v>
      </c>
    </row>
    <row r="164" spans="1:7" outlineLevel="1" x14ac:dyDescent="0.2">
      <c r="A164" s="5"/>
      <c r="B164" s="5"/>
      <c r="D164" s="5" t="s">
        <v>9</v>
      </c>
      <c r="E164" s="68">
        <v>0</v>
      </c>
      <c r="F164" s="68">
        <f>E164</f>
        <v>0</v>
      </c>
      <c r="G164" s="8">
        <f>F164+Nov!G164</f>
        <v>279</v>
      </c>
    </row>
    <row r="165" spans="1:7" outlineLevel="1" x14ac:dyDescent="0.2">
      <c r="A165" s="5"/>
      <c r="B165" s="5"/>
      <c r="D165" s="5" t="s">
        <v>10</v>
      </c>
      <c r="E165" s="68">
        <v>0</v>
      </c>
      <c r="F165" s="68">
        <f>E165</f>
        <v>0</v>
      </c>
      <c r="G165" s="8">
        <f>F165+Nov!G165</f>
        <v>2717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0</v>
      </c>
      <c r="F166" s="67">
        <f>SUM(F167:F168)</f>
        <v>0</v>
      </c>
      <c r="G166" s="10">
        <f>F166+Nov!G166</f>
        <v>2327</v>
      </c>
    </row>
    <row r="167" spans="1:7" outlineLevel="1" x14ac:dyDescent="0.2">
      <c r="A167" s="5"/>
      <c r="B167" s="5"/>
      <c r="D167" s="5" t="s">
        <v>11</v>
      </c>
      <c r="E167" s="68">
        <v>0</v>
      </c>
      <c r="F167" s="68">
        <f>E167</f>
        <v>0</v>
      </c>
      <c r="G167" s="8">
        <f>F167+Nov!G167</f>
        <v>439</v>
      </c>
    </row>
    <row r="168" spans="1:7" outlineLevel="1" x14ac:dyDescent="0.2">
      <c r="A168" s="5"/>
      <c r="B168" s="5"/>
      <c r="C168" s="5"/>
      <c r="D168" s="5" t="s">
        <v>12</v>
      </c>
      <c r="E168" s="68">
        <v>0</v>
      </c>
      <c r="F168" s="68">
        <f>E168*4</f>
        <v>0</v>
      </c>
      <c r="G168" s="8">
        <f>F168+Nov!G168</f>
        <v>1888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0</v>
      </c>
      <c r="G169" s="13">
        <f>F169+Nov!G169</f>
        <v>13397</v>
      </c>
    </row>
    <row r="170" spans="1:7" x14ac:dyDescent="0.2">
      <c r="A170" s="5"/>
      <c r="B170" s="5"/>
      <c r="C170" s="5"/>
      <c r="D170" s="5"/>
      <c r="E170" s="68"/>
      <c r="F170" s="68"/>
      <c r="G170" s="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0</v>
      </c>
      <c r="G171" s="10">
        <f>F171+Nov!G171</f>
        <v>26141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0</v>
      </c>
      <c r="G172" s="8">
        <f>F172+Nov!G172</f>
        <v>12744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0</v>
      </c>
      <c r="G173" s="8">
        <f>F173+Nov!G173</f>
        <v>13397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10">
        <f>F174+Nov!G174</f>
        <v>0</v>
      </c>
    </row>
    <row r="175" spans="1:7" x14ac:dyDescent="0.2">
      <c r="A175" s="5"/>
      <c r="B175" s="5" t="s">
        <v>16</v>
      </c>
      <c r="C175" s="5"/>
      <c r="D175" s="5"/>
      <c r="E175" s="68"/>
      <c r="F175" s="68">
        <f>SUM(F157,F158,F161,F162,F165,F167,F168)</f>
        <v>0</v>
      </c>
      <c r="G175" s="8">
        <f>F175+Nov!G175</f>
        <v>0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f>SUM(F169)</f>
        <v>0</v>
      </c>
      <c r="G176" s="8">
        <f>F176+Nov!G176</f>
        <v>0</v>
      </c>
    </row>
    <row r="177" spans="1:7" x14ac:dyDescent="0.2">
      <c r="E177" s="71"/>
      <c r="F177" s="71"/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0</v>
      </c>
      <c r="F178" s="65">
        <f>SUM(F179,F195)</f>
        <v>0</v>
      </c>
      <c r="G178" s="16">
        <f>F178+Nov!G178</f>
        <v>72569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0</v>
      </c>
      <c r="F179" s="66">
        <f>SUM(F180:F183,F187,F190,F193:F194)</f>
        <v>0</v>
      </c>
      <c r="G179" s="13">
        <f>F179+Nov!G179</f>
        <v>13748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>E180</f>
        <v>0</v>
      </c>
      <c r="G180" s="10">
        <f>F180+Nov!G180</f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>E181</f>
        <v>0</v>
      </c>
      <c r="G181" s="10">
        <f>F181+Nov!G181</f>
        <v>0</v>
      </c>
    </row>
    <row r="182" spans="1:7" x14ac:dyDescent="0.2">
      <c r="A182" s="5"/>
      <c r="B182" s="5"/>
      <c r="C182" s="9" t="s">
        <v>8</v>
      </c>
      <c r="D182" s="5"/>
      <c r="E182" s="67">
        <v>0</v>
      </c>
      <c r="F182" s="67">
        <f>E182</f>
        <v>0</v>
      </c>
      <c r="G182" s="10">
        <f>F182+Nov!G182</f>
        <v>12186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0</v>
      </c>
      <c r="F183" s="67">
        <f>SUM(F184:F186)</f>
        <v>0</v>
      </c>
      <c r="G183" s="10">
        <f>F183+Nov!G183</f>
        <v>62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>E184</f>
        <v>0</v>
      </c>
      <c r="G184" s="8">
        <f>F184+Nov!G184</f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>E185</f>
        <v>0</v>
      </c>
      <c r="G185" s="8">
        <f>F185+Nov!G185</f>
        <v>0</v>
      </c>
    </row>
    <row r="186" spans="1:7" outlineLevel="1" x14ac:dyDescent="0.2">
      <c r="A186" s="5"/>
      <c r="B186" s="5"/>
      <c r="C186" s="9"/>
      <c r="D186" s="5" t="s">
        <v>8</v>
      </c>
      <c r="E186" s="68">
        <v>0</v>
      </c>
      <c r="F186" s="68">
        <f>E186</f>
        <v>0</v>
      </c>
      <c r="G186" s="8">
        <f>F186+Nov!G186</f>
        <v>62</v>
      </c>
    </row>
    <row r="187" spans="1:7" x14ac:dyDescent="0.2">
      <c r="A187" s="5"/>
      <c r="B187" s="5"/>
      <c r="C187" s="9" t="s">
        <v>3</v>
      </c>
      <c r="E187" s="67">
        <f>SUM(E188:E189)</f>
        <v>0</v>
      </c>
      <c r="F187" s="67">
        <f>SUM(F188:F189)</f>
        <v>0</v>
      </c>
      <c r="G187" s="10">
        <f>F187+Nov!G187</f>
        <v>986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8">
        <f>F188+Nov!G188</f>
        <v>0</v>
      </c>
    </row>
    <row r="189" spans="1:7" outlineLevel="1" x14ac:dyDescent="0.2">
      <c r="A189" s="5"/>
      <c r="B189" s="5"/>
      <c r="D189" s="5" t="s">
        <v>10</v>
      </c>
      <c r="E189" s="68">
        <v>0</v>
      </c>
      <c r="F189" s="68">
        <f>E189</f>
        <v>0</v>
      </c>
      <c r="G189" s="8">
        <f>F189+Nov!G189</f>
        <v>986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0</v>
      </c>
      <c r="F190" s="67">
        <f>SUM(F191:F192)</f>
        <v>0</v>
      </c>
      <c r="G190" s="10">
        <f>F190+Nov!G190</f>
        <v>514</v>
      </c>
    </row>
    <row r="191" spans="1:7" outlineLevel="1" x14ac:dyDescent="0.2">
      <c r="A191" s="5"/>
      <c r="B191" s="5"/>
      <c r="D191" s="5" t="s">
        <v>11</v>
      </c>
      <c r="E191" s="68">
        <v>0</v>
      </c>
      <c r="F191" s="68">
        <f>E191</f>
        <v>0</v>
      </c>
      <c r="G191" s="8">
        <f>F191+Nov!G191</f>
        <v>118</v>
      </c>
    </row>
    <row r="192" spans="1:7" outlineLevel="1" x14ac:dyDescent="0.2">
      <c r="A192" s="5"/>
      <c r="B192" s="5"/>
      <c r="C192" s="5"/>
      <c r="D192" s="5" t="s">
        <v>12</v>
      </c>
      <c r="E192" s="68">
        <v>0</v>
      </c>
      <c r="F192" s="68">
        <f>E192*4</f>
        <v>0</v>
      </c>
      <c r="G192" s="8">
        <f>F192+Nov!G192</f>
        <v>396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10">
        <f>F193+Nov!G193</f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10">
        <f>F194+Nov!G194</f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0</v>
      </c>
      <c r="G195" s="13">
        <f>F195+Nov!G195</f>
        <v>58821</v>
      </c>
    </row>
    <row r="196" spans="1:7" x14ac:dyDescent="0.2">
      <c r="A196" s="5"/>
      <c r="B196" s="5"/>
      <c r="C196" s="5"/>
      <c r="D196" s="5"/>
      <c r="E196" s="68"/>
      <c r="F196" s="68"/>
      <c r="G196" s="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0</v>
      </c>
      <c r="G197" s="10">
        <f>F197+Nov!G197</f>
        <v>1703</v>
      </c>
    </row>
    <row r="198" spans="1:7" x14ac:dyDescent="0.2">
      <c r="A198" s="9"/>
      <c r="B198" s="5" t="s">
        <v>16</v>
      </c>
      <c r="C198" s="5"/>
      <c r="D198" s="9"/>
      <c r="E198" s="68"/>
      <c r="F198" s="68">
        <f>SUM(F180,F181,F184,F185,F188,F189,F191,F192,F193,F194)</f>
        <v>0</v>
      </c>
      <c r="G198" s="8">
        <f>F198+Nov!G198</f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f>SUM(F195)</f>
        <v>0</v>
      </c>
      <c r="G199" s="8">
        <f>F199+Nov!G199</f>
        <v>1703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0</v>
      </c>
      <c r="G200" s="10">
        <f>F200+Nov!G200</f>
        <v>70988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0</v>
      </c>
      <c r="G201" s="8">
        <f>F201+Nov!G201</f>
        <v>13730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f>SUM(F195)</f>
        <v>0</v>
      </c>
      <c r="G202" s="8">
        <f>F202+Nov!G202</f>
        <v>57258</v>
      </c>
    </row>
    <row r="203" spans="1:7" ht="15" x14ac:dyDescent="0.25">
      <c r="A203" s="11"/>
      <c r="B203" s="5"/>
      <c r="C203" s="11"/>
      <c r="D203" s="11"/>
      <c r="E203" s="68"/>
      <c r="F203" s="68"/>
      <c r="G203" s="8"/>
    </row>
    <row r="204" spans="1:7" ht="18" x14ac:dyDescent="0.25">
      <c r="A204" s="15" t="s">
        <v>66</v>
      </c>
      <c r="B204" s="6"/>
      <c r="C204" s="6"/>
      <c r="D204" s="7"/>
      <c r="E204" s="65">
        <f>SUM(E205,E219)</f>
        <v>0</v>
      </c>
      <c r="F204" s="65">
        <f>SUM(F205,F219)</f>
        <v>0</v>
      </c>
      <c r="G204" s="16">
        <f>F204+Nov!G204</f>
        <v>78869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0</v>
      </c>
      <c r="F205" s="66">
        <f>SUM(F206:F209,F213,F216)</f>
        <v>0</v>
      </c>
      <c r="G205" s="13">
        <f>F205+Nov!G205</f>
        <v>32729</v>
      </c>
    </row>
    <row r="206" spans="1:7" x14ac:dyDescent="0.2">
      <c r="A206" s="5"/>
      <c r="B206" s="5"/>
      <c r="C206" s="9" t="s">
        <v>6</v>
      </c>
      <c r="D206" s="5"/>
      <c r="E206" s="67">
        <v>0</v>
      </c>
      <c r="F206" s="67">
        <f>E206</f>
        <v>0</v>
      </c>
      <c r="G206" s="10">
        <f>F206+Nov!G206</f>
        <v>3509</v>
      </c>
    </row>
    <row r="207" spans="1:7" x14ac:dyDescent="0.2">
      <c r="A207" s="5"/>
      <c r="B207" s="5"/>
      <c r="C207" s="9" t="s">
        <v>7</v>
      </c>
      <c r="D207" s="5"/>
      <c r="E207" s="67">
        <v>0</v>
      </c>
      <c r="F207" s="67">
        <f>E207</f>
        <v>0</v>
      </c>
      <c r="G207" s="10">
        <f>F207+Nov!G207</f>
        <v>28682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10">
        <f>F208+Nov!G208</f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0</v>
      </c>
      <c r="F209" s="67">
        <f>SUM(F210:F212)</f>
        <v>0</v>
      </c>
      <c r="G209" s="10">
        <f>F209+Nov!G209</f>
        <v>488</v>
      </c>
    </row>
    <row r="210" spans="1:7" outlineLevel="1" x14ac:dyDescent="0.2">
      <c r="A210" s="5"/>
      <c r="B210" s="5"/>
      <c r="C210" s="9"/>
      <c r="D210" s="5" t="s">
        <v>6</v>
      </c>
      <c r="E210" s="68">
        <v>0</v>
      </c>
      <c r="F210" s="68">
        <f>E210</f>
        <v>0</v>
      </c>
      <c r="G210" s="8">
        <f>F210+Nov!G210</f>
        <v>33</v>
      </c>
    </row>
    <row r="211" spans="1:7" outlineLevel="1" x14ac:dyDescent="0.2">
      <c r="A211" s="5"/>
      <c r="B211" s="5"/>
      <c r="C211" s="9"/>
      <c r="D211" s="5" t="s">
        <v>7</v>
      </c>
      <c r="E211" s="68">
        <v>0</v>
      </c>
      <c r="F211" s="68">
        <f>E211</f>
        <v>0</v>
      </c>
      <c r="G211" s="8">
        <f>F211+Nov!G211</f>
        <v>455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>E212</f>
        <v>0</v>
      </c>
      <c r="G212" s="8">
        <f>F212+Nov!G212</f>
        <v>0</v>
      </c>
    </row>
    <row r="213" spans="1:7" x14ac:dyDescent="0.2">
      <c r="A213" s="5"/>
      <c r="B213" s="5"/>
      <c r="C213" s="9" t="s">
        <v>3</v>
      </c>
      <c r="E213" s="67">
        <f>SUM(E214:E215)</f>
        <v>0</v>
      </c>
      <c r="F213" s="67">
        <f>SUM(F214:F215)</f>
        <v>0</v>
      </c>
      <c r="G213" s="10">
        <f>F213+Nov!G213</f>
        <v>23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8">
        <f>F214+Nov!G214</f>
        <v>1</v>
      </c>
    </row>
    <row r="215" spans="1:7" outlineLevel="1" x14ac:dyDescent="0.2">
      <c r="A215" s="5"/>
      <c r="B215" s="5"/>
      <c r="D215" s="5" t="s">
        <v>10</v>
      </c>
      <c r="E215" s="68">
        <v>0</v>
      </c>
      <c r="F215" s="68">
        <f>E215</f>
        <v>0</v>
      </c>
      <c r="G215" s="8">
        <f>F215+Nov!G215</f>
        <v>17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0</v>
      </c>
      <c r="F216" s="67">
        <f>SUM(F217:F218)</f>
        <v>0</v>
      </c>
      <c r="G216" s="10">
        <f>F216+Nov!G216</f>
        <v>27</v>
      </c>
    </row>
    <row r="217" spans="1:7" outlineLevel="1" x14ac:dyDescent="0.2">
      <c r="A217" s="5"/>
      <c r="B217" s="5"/>
      <c r="D217" s="5" t="s">
        <v>11</v>
      </c>
      <c r="E217" s="68">
        <v>0</v>
      </c>
      <c r="F217" s="68">
        <f>E217</f>
        <v>0</v>
      </c>
      <c r="G217" s="8">
        <f>F217+Nov!G217</f>
        <v>15</v>
      </c>
    </row>
    <row r="218" spans="1:7" outlineLevel="1" x14ac:dyDescent="0.2">
      <c r="A218" s="5"/>
      <c r="B218" s="5"/>
      <c r="C218" s="5"/>
      <c r="D218" s="5" t="s">
        <v>12</v>
      </c>
      <c r="E218" s="68">
        <v>0</v>
      </c>
      <c r="F218" s="68">
        <f>E218*4</f>
        <v>0</v>
      </c>
      <c r="G218" s="8">
        <f>F218+Nov!G218</f>
        <v>12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0</v>
      </c>
      <c r="G219" s="13">
        <f>F219+Nov!G219</f>
        <v>46140</v>
      </c>
    </row>
    <row r="220" spans="1:7" x14ac:dyDescent="0.2">
      <c r="A220" s="5"/>
      <c r="B220" s="5"/>
      <c r="C220" s="5"/>
      <c r="D220" s="5"/>
      <c r="E220" s="68"/>
      <c r="F220" s="68"/>
      <c r="G220" s="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0</v>
      </c>
      <c r="G221" s="10">
        <f>F221+Nov!G221</f>
        <v>78869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0</v>
      </c>
      <c r="G222" s="8">
        <f>F222+Nov!G222</f>
        <v>32729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0</v>
      </c>
      <c r="G223" s="8">
        <f>F223+Nov!G223</f>
        <v>46140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0</v>
      </c>
      <c r="G224" s="10">
        <f>F224+Nov!G224</f>
        <v>71061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0</v>
      </c>
      <c r="G225" s="8">
        <f>F225+Nov!G225</f>
        <v>29177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f>SUM(F219)</f>
        <v>0</v>
      </c>
      <c r="G226" s="8">
        <f>F226+Nov!G226</f>
        <v>41884</v>
      </c>
    </row>
    <row r="227" spans="1:7" x14ac:dyDescent="0.2">
      <c r="E227" s="71"/>
      <c r="F227" s="71"/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0</v>
      </c>
      <c r="F228" s="65">
        <f>SUM(F229,F243)</f>
        <v>0</v>
      </c>
      <c r="G228" s="16">
        <f>F228+Nov!G228</f>
        <v>13200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0</v>
      </c>
      <c r="F229" s="66">
        <f>SUM(F230:F233,F237,F240)</f>
        <v>0</v>
      </c>
      <c r="G229" s="13">
        <f>F229+Nov!G229</f>
        <v>5451</v>
      </c>
    </row>
    <row r="230" spans="1:7" x14ac:dyDescent="0.2">
      <c r="A230" s="5"/>
      <c r="B230" s="5"/>
      <c r="C230" s="9" t="s">
        <v>6</v>
      </c>
      <c r="D230" s="5"/>
      <c r="E230" s="67">
        <v>0</v>
      </c>
      <c r="F230" s="67">
        <f>E230</f>
        <v>0</v>
      </c>
      <c r="G230" s="10">
        <f>F230+Nov!G230</f>
        <v>5164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>E231</f>
        <v>0</v>
      </c>
      <c r="G231" s="10">
        <f>F231+Nov!G231</f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>E232</f>
        <v>0</v>
      </c>
      <c r="G232" s="10">
        <f>F232+Nov!G232</f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0</v>
      </c>
      <c r="F233" s="67">
        <f>SUM(F234:F236)</f>
        <v>0</v>
      </c>
      <c r="G233" s="10">
        <f>F233+Nov!G233</f>
        <v>86</v>
      </c>
    </row>
    <row r="234" spans="1:7" outlineLevel="1" x14ac:dyDescent="0.2">
      <c r="A234" s="5"/>
      <c r="B234" s="5"/>
      <c r="C234" s="9"/>
      <c r="D234" s="5" t="s">
        <v>6</v>
      </c>
      <c r="E234" s="68">
        <v>0</v>
      </c>
      <c r="F234" s="68">
        <f>E234</f>
        <v>0</v>
      </c>
      <c r="G234" s="8">
        <f>F234+Nov!G234</f>
        <v>86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>E235</f>
        <v>0</v>
      </c>
      <c r="G235" s="8">
        <f>F235+Nov!G235</f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>E236</f>
        <v>0</v>
      </c>
      <c r="G236" s="8">
        <f>F236+Nov!G236</f>
        <v>0</v>
      </c>
    </row>
    <row r="237" spans="1:7" x14ac:dyDescent="0.2">
      <c r="A237" s="5"/>
      <c r="B237" s="5"/>
      <c r="C237" s="9" t="s">
        <v>3</v>
      </c>
      <c r="E237" s="67">
        <f>SUM(E238:E239)</f>
        <v>0</v>
      </c>
      <c r="F237" s="67">
        <f>SUM(F238:F239)</f>
        <v>0</v>
      </c>
      <c r="G237" s="10">
        <f>F237+Nov!G237</f>
        <v>77</v>
      </c>
    </row>
    <row r="238" spans="1:7" outlineLevel="1" x14ac:dyDescent="0.2">
      <c r="A238" s="5"/>
      <c r="B238" s="5"/>
      <c r="D238" s="5" t="s">
        <v>9</v>
      </c>
      <c r="E238" s="68">
        <v>0</v>
      </c>
      <c r="F238" s="68">
        <f>E238</f>
        <v>0</v>
      </c>
      <c r="G238" s="8">
        <f>F238+Nov!G238</f>
        <v>77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8">
        <f>F239+Nov!G239</f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0</v>
      </c>
      <c r="F240" s="67">
        <f>SUM(F241:F242)</f>
        <v>0</v>
      </c>
      <c r="G240" s="10">
        <f>F240+Nov!G240</f>
        <v>124</v>
      </c>
    </row>
    <row r="241" spans="1:7" outlineLevel="1" x14ac:dyDescent="0.2">
      <c r="A241" s="5"/>
      <c r="B241" s="5"/>
      <c r="D241" s="5" t="s">
        <v>11</v>
      </c>
      <c r="E241" s="68">
        <v>0</v>
      </c>
      <c r="F241" s="68">
        <f>E241</f>
        <v>0</v>
      </c>
      <c r="G241" s="8">
        <f>F241+Nov!G241</f>
        <v>124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8">
        <f>F242+Nov!G242</f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0</v>
      </c>
      <c r="G243" s="13">
        <f>F243+Nov!G243</f>
        <v>7749</v>
      </c>
    </row>
    <row r="244" spans="1:7" x14ac:dyDescent="0.2">
      <c r="A244" s="5"/>
      <c r="B244" s="5"/>
      <c r="C244" s="5"/>
      <c r="D244" s="5"/>
      <c r="E244" s="68"/>
      <c r="F244" s="68"/>
      <c r="G244" s="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0</v>
      </c>
      <c r="G245" s="10">
        <f>F245+Nov!G245</f>
        <v>13200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0</v>
      </c>
      <c r="G246" s="8">
        <f>F246+Nov!G246</f>
        <v>5451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0</v>
      </c>
      <c r="G247" s="8">
        <f>F247+Nov!G247</f>
        <v>7749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10">
        <f>F248+Nov!G248</f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8">
        <f>F249+Nov!G249</f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f>SUM(F243)</f>
        <v>0</v>
      </c>
      <c r="G250" s="8">
        <f>F250+Nov!G250</f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72" t="s">
        <v>58</v>
      </c>
      <c r="F255" s="72" t="s">
        <v>58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7" ht="15.75" x14ac:dyDescent="0.25">
      <c r="B257" s="14" t="s">
        <v>75</v>
      </c>
      <c r="C257" s="14"/>
      <c r="D257" s="14"/>
      <c r="E257" s="13">
        <f>SUM(E258:E267)</f>
        <v>0</v>
      </c>
      <c r="F257" s="13">
        <f>SUM(F258:F267)</f>
        <v>0</v>
      </c>
      <c r="G257" s="13">
        <f>E257+Nov!G257</f>
        <v>48989</v>
      </c>
    </row>
    <row r="258" spans="1:7" x14ac:dyDescent="0.2">
      <c r="B258" s="9" t="s">
        <v>71</v>
      </c>
      <c r="C258" s="9"/>
      <c r="D258" s="9"/>
      <c r="E258" s="10">
        <v>0</v>
      </c>
      <c r="F258" s="10">
        <v>0</v>
      </c>
      <c r="G258" s="10">
        <f>E258+Nov!G258</f>
        <v>9139</v>
      </c>
    </row>
    <row r="259" spans="1:7" x14ac:dyDescent="0.2">
      <c r="B259" s="9" t="s">
        <v>18</v>
      </c>
      <c r="C259" s="9"/>
      <c r="D259" s="9"/>
      <c r="E259" s="10">
        <v>0</v>
      </c>
      <c r="F259" s="10">
        <v>0</v>
      </c>
      <c r="G259" s="10">
        <f>E259+Nov!G259</f>
        <v>11351</v>
      </c>
    </row>
    <row r="260" spans="1:7" x14ac:dyDescent="0.2">
      <c r="B260" s="9" t="s">
        <v>19</v>
      </c>
      <c r="C260" s="9"/>
      <c r="D260" s="9"/>
      <c r="E260" s="10">
        <v>0</v>
      </c>
      <c r="F260" s="10">
        <v>0</v>
      </c>
      <c r="G260" s="10">
        <f>E260+Nov!G260</f>
        <v>0</v>
      </c>
    </row>
    <row r="261" spans="1:7" x14ac:dyDescent="0.2">
      <c r="B261" s="9" t="s">
        <v>20</v>
      </c>
      <c r="C261" s="9"/>
      <c r="D261" s="9"/>
      <c r="E261" s="10">
        <v>0</v>
      </c>
      <c r="F261" s="10">
        <v>0</v>
      </c>
      <c r="G261" s="10">
        <f>E261+Nov!G261</f>
        <v>8325</v>
      </c>
    </row>
    <row r="262" spans="1:7" x14ac:dyDescent="0.2">
      <c r="B262" s="9" t="s">
        <v>21</v>
      </c>
      <c r="C262" s="9"/>
      <c r="D262" s="9"/>
      <c r="E262" s="10">
        <v>0</v>
      </c>
      <c r="F262" s="10">
        <v>0</v>
      </c>
      <c r="G262" s="10">
        <f>E262+Nov!G262</f>
        <v>6144</v>
      </c>
    </row>
    <row r="263" spans="1:7" x14ac:dyDescent="0.2">
      <c r="B263" s="9" t="s">
        <v>22</v>
      </c>
      <c r="C263" s="9"/>
      <c r="D263" s="9"/>
      <c r="E263" s="10">
        <v>0</v>
      </c>
      <c r="F263" s="10">
        <v>0</v>
      </c>
      <c r="G263" s="10">
        <f>E263+Nov!G263</f>
        <v>1754</v>
      </c>
    </row>
    <row r="264" spans="1:7" x14ac:dyDescent="0.2">
      <c r="B264" s="9" t="s">
        <v>23</v>
      </c>
      <c r="C264" s="9"/>
      <c r="D264" s="9"/>
      <c r="E264" s="10">
        <v>0</v>
      </c>
      <c r="F264" s="10">
        <v>0</v>
      </c>
      <c r="G264" s="10">
        <f>E264+Nov!G264</f>
        <v>8325</v>
      </c>
    </row>
    <row r="265" spans="1:7" x14ac:dyDescent="0.2">
      <c r="B265" s="9" t="s">
        <v>24</v>
      </c>
      <c r="C265" s="9"/>
      <c r="D265" s="9"/>
      <c r="E265" s="10">
        <v>0</v>
      </c>
      <c r="F265" s="10">
        <v>0</v>
      </c>
      <c r="G265" s="10">
        <f>E265+Nov!G265</f>
        <v>2186</v>
      </c>
    </row>
    <row r="266" spans="1:7" x14ac:dyDescent="0.2">
      <c r="B266" s="9" t="s">
        <v>66</v>
      </c>
      <c r="C266" s="9"/>
      <c r="D266" s="9"/>
      <c r="E266" s="10">
        <v>0</v>
      </c>
      <c r="F266" s="10">
        <v>0</v>
      </c>
      <c r="G266" s="10">
        <f>E266+Nov!G266</f>
        <v>1480</v>
      </c>
    </row>
    <row r="267" spans="1:7" x14ac:dyDescent="0.2">
      <c r="B267" s="9" t="s">
        <v>70</v>
      </c>
      <c r="C267" s="9"/>
      <c r="D267" s="9"/>
      <c r="E267" s="10">
        <v>0</v>
      </c>
      <c r="F267" s="10">
        <v>0</v>
      </c>
      <c r="G267" s="10">
        <f>E267+Nov!G267</f>
        <v>285</v>
      </c>
    </row>
    <row r="268" spans="1:7" x14ac:dyDescent="0.2">
      <c r="B268" s="5"/>
      <c r="C268" s="5"/>
      <c r="D268" s="5"/>
      <c r="E268" s="8"/>
      <c r="F268" s="8"/>
      <c r="G268" s="8"/>
    </row>
    <row r="269" spans="1:7" x14ac:dyDescent="0.2">
      <c r="B269" s="5" t="s">
        <v>72</v>
      </c>
      <c r="C269" s="5"/>
      <c r="D269" s="5"/>
      <c r="E269" s="8"/>
      <c r="F269" s="8"/>
      <c r="G269" s="8"/>
    </row>
    <row r="272" spans="1:7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</row>
    <row r="273" spans="1:7" x14ac:dyDescent="0.2">
      <c r="A273" s="49"/>
      <c r="B273" s="50"/>
      <c r="C273" s="50"/>
      <c r="D273" s="51"/>
      <c r="E273" s="52"/>
      <c r="F273" s="53"/>
      <c r="G273" s="62"/>
    </row>
    <row r="274" spans="1:7" x14ac:dyDescent="0.2">
      <c r="A274" s="49"/>
      <c r="B274" s="50"/>
      <c r="C274" s="50"/>
      <c r="D274" s="51"/>
      <c r="E274" s="52"/>
      <c r="F274" s="53"/>
      <c r="G274" s="62"/>
    </row>
    <row r="275" spans="1:7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</row>
    <row r="276" spans="1:7" x14ac:dyDescent="0.2">
      <c r="A276" s="49"/>
      <c r="B276" s="50"/>
      <c r="C276" s="50"/>
      <c r="D276" s="51"/>
      <c r="E276" s="52"/>
      <c r="F276" s="53"/>
      <c r="G276" s="62"/>
    </row>
    <row r="277" spans="1:7" ht="15" x14ac:dyDescent="0.25">
      <c r="A277" s="54"/>
      <c r="B277" s="55"/>
      <c r="C277" s="55"/>
      <c r="D277" s="56"/>
      <c r="E277" s="57"/>
      <c r="F277" s="58"/>
      <c r="G277" s="63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8"/>
  <sheetViews>
    <sheetView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2" customWidth="1"/>
    <col min="6" max="6" width="15.7109375" style="2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42" t="s">
        <v>48</v>
      </c>
      <c r="F1" s="42" t="s">
        <v>48</v>
      </c>
      <c r="G1" s="42" t="s">
        <v>77</v>
      </c>
    </row>
    <row r="2" spans="1:7" ht="15" x14ac:dyDescent="0.25">
      <c r="A2" s="1"/>
      <c r="B2" s="1"/>
      <c r="C2" s="1"/>
      <c r="D2" s="1"/>
      <c r="E2" s="43" t="s">
        <v>59</v>
      </c>
      <c r="F2" s="4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4">
        <f>SUM(E6,E31,E57,E81,E105,E129,E154,E178,E204,E228)</f>
        <v>60046</v>
      </c>
      <c r="F4" s="4">
        <f>SUM(F6,F31,F57,F81,F105,F129,F154,F178,F204,F228)</f>
        <v>111243</v>
      </c>
      <c r="G4" s="4">
        <f>F4</f>
        <v>111243</v>
      </c>
    </row>
    <row r="5" spans="1:7" s="5" customFormat="1" x14ac:dyDescent="0.2">
      <c r="E5" s="2"/>
      <c r="F5" s="2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14826</v>
      </c>
      <c r="F6" s="65">
        <f>SUM(F7,F22)</f>
        <v>21991</v>
      </c>
      <c r="G6" s="16">
        <f>F6</f>
        <v>21991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14826</v>
      </c>
      <c r="F7" s="66">
        <f>SUM(F8:F11,F15,F18,F21)</f>
        <v>16461</v>
      </c>
      <c r="G7" s="13">
        <f>F7</f>
        <v>16461</v>
      </c>
    </row>
    <row r="8" spans="1:7" x14ac:dyDescent="0.2">
      <c r="A8" s="5"/>
      <c r="B8" s="5"/>
      <c r="C8" s="9" t="s">
        <v>6</v>
      </c>
      <c r="D8" s="5"/>
      <c r="E8" s="67">
        <v>0</v>
      </c>
      <c r="F8" s="67">
        <f t="shared" ref="F8:G10" si="0">E8</f>
        <v>0</v>
      </c>
      <c r="G8" s="10">
        <f t="shared" si="0"/>
        <v>0</v>
      </c>
    </row>
    <row r="9" spans="1:7" x14ac:dyDescent="0.2">
      <c r="A9" s="5"/>
      <c r="B9" s="5"/>
      <c r="C9" s="9" t="s">
        <v>7</v>
      </c>
      <c r="D9" s="5"/>
      <c r="E9" s="67">
        <v>11696</v>
      </c>
      <c r="F9" s="67">
        <f t="shared" si="0"/>
        <v>11696</v>
      </c>
      <c r="G9" s="10">
        <f t="shared" si="0"/>
        <v>11696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 t="shared" si="0"/>
        <v>0</v>
      </c>
      <c r="G10" s="10">
        <f t="shared" si="0"/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46</v>
      </c>
      <c r="F11" s="67">
        <f>SUM(F12:F14)</f>
        <v>46</v>
      </c>
      <c r="G11" s="10">
        <f>F11</f>
        <v>46</v>
      </c>
    </row>
    <row r="12" spans="1:7" outlineLevel="1" x14ac:dyDescent="0.2">
      <c r="A12" s="5"/>
      <c r="B12" s="5"/>
      <c r="C12" s="9"/>
      <c r="D12" s="5" t="s">
        <v>6</v>
      </c>
      <c r="E12" s="68">
        <v>0</v>
      </c>
      <c r="F12" s="68">
        <f t="shared" ref="F12:G14" si="1">E12</f>
        <v>0</v>
      </c>
      <c r="G12" s="8">
        <f t="shared" si="1"/>
        <v>0</v>
      </c>
    </row>
    <row r="13" spans="1:7" outlineLevel="1" x14ac:dyDescent="0.2">
      <c r="A13" s="5"/>
      <c r="B13" s="5"/>
      <c r="C13" s="9"/>
      <c r="D13" s="5" t="s">
        <v>7</v>
      </c>
      <c r="E13" s="68">
        <v>46</v>
      </c>
      <c r="F13" s="68">
        <f t="shared" si="1"/>
        <v>46</v>
      </c>
      <c r="G13" s="8">
        <f t="shared" si="1"/>
        <v>46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 t="shared" si="1"/>
        <v>0</v>
      </c>
      <c r="G14" s="8">
        <f t="shared" si="1"/>
        <v>0</v>
      </c>
    </row>
    <row r="15" spans="1:7" x14ac:dyDescent="0.2">
      <c r="A15" s="5"/>
      <c r="B15" s="5"/>
      <c r="C15" s="9" t="s">
        <v>3</v>
      </c>
      <c r="E15" s="67">
        <f>SUM(E16:E17)</f>
        <v>1628</v>
      </c>
      <c r="F15" s="67">
        <f>SUM(F16:F17)</f>
        <v>1628</v>
      </c>
      <c r="G15" s="10">
        <f t="shared" ref="G15:G22" si="2">F15</f>
        <v>1628</v>
      </c>
    </row>
    <row r="16" spans="1:7" outlineLevel="1" x14ac:dyDescent="0.2">
      <c r="A16" s="5"/>
      <c r="B16" s="5"/>
      <c r="D16" s="5" t="s">
        <v>9</v>
      </c>
      <c r="E16" s="68">
        <v>49</v>
      </c>
      <c r="F16" s="68">
        <f>E16</f>
        <v>49</v>
      </c>
      <c r="G16" s="8">
        <f t="shared" si="2"/>
        <v>49</v>
      </c>
    </row>
    <row r="17" spans="1:7" outlineLevel="1" x14ac:dyDescent="0.2">
      <c r="A17" s="5"/>
      <c r="B17" s="5"/>
      <c r="D17" s="5" t="s">
        <v>10</v>
      </c>
      <c r="E17" s="68">
        <v>1579</v>
      </c>
      <c r="F17" s="68">
        <f>E17</f>
        <v>1579</v>
      </c>
      <c r="G17" s="8">
        <f t="shared" si="2"/>
        <v>1579</v>
      </c>
    </row>
    <row r="18" spans="1:7" x14ac:dyDescent="0.2">
      <c r="A18" s="5"/>
      <c r="B18" s="5"/>
      <c r="C18" s="9" t="s">
        <v>2</v>
      </c>
      <c r="D18" s="5"/>
      <c r="E18" s="67">
        <f>SUM(E19:E20)</f>
        <v>1243</v>
      </c>
      <c r="F18" s="67">
        <f>SUM(F19:F20)</f>
        <v>2239</v>
      </c>
      <c r="G18" s="10">
        <f t="shared" si="2"/>
        <v>2239</v>
      </c>
    </row>
    <row r="19" spans="1:7" outlineLevel="1" x14ac:dyDescent="0.2">
      <c r="A19" s="5"/>
      <c r="B19" s="5"/>
      <c r="D19" s="5" t="s">
        <v>11</v>
      </c>
      <c r="E19" s="68">
        <v>911</v>
      </c>
      <c r="F19" s="68">
        <f>E19</f>
        <v>911</v>
      </c>
      <c r="G19" s="8">
        <f t="shared" si="2"/>
        <v>911</v>
      </c>
    </row>
    <row r="20" spans="1:7" outlineLevel="1" x14ac:dyDescent="0.2">
      <c r="A20" s="5"/>
      <c r="B20" s="5"/>
      <c r="C20" s="5"/>
      <c r="D20" s="5" t="s">
        <v>12</v>
      </c>
      <c r="E20" s="68">
        <v>332</v>
      </c>
      <c r="F20" s="68">
        <f>E20*4</f>
        <v>1328</v>
      </c>
      <c r="G20" s="8">
        <f t="shared" si="2"/>
        <v>1328</v>
      </c>
    </row>
    <row r="21" spans="1:7" x14ac:dyDescent="0.2">
      <c r="A21" s="5"/>
      <c r="B21" s="5"/>
      <c r="C21" s="9" t="s">
        <v>26</v>
      </c>
      <c r="D21" s="5"/>
      <c r="E21" s="67">
        <v>213</v>
      </c>
      <c r="F21" s="67">
        <f>E21*4</f>
        <v>852</v>
      </c>
      <c r="G21" s="10">
        <f t="shared" si="2"/>
        <v>852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5530</v>
      </c>
      <c r="G22" s="13">
        <f t="shared" si="2"/>
        <v>5530</v>
      </c>
    </row>
    <row r="23" spans="1:7" x14ac:dyDescent="0.2">
      <c r="A23" s="5"/>
      <c r="B23" s="5"/>
      <c r="C23" s="5"/>
      <c r="D23" s="5"/>
      <c r="E23" s="68"/>
      <c r="F23" s="68"/>
      <c r="G23" s="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21991</v>
      </c>
      <c r="G24" s="10">
        <f t="shared" ref="G24:G29" si="3">F24</f>
        <v>21991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16461</v>
      </c>
      <c r="G25" s="8">
        <f t="shared" si="3"/>
        <v>16461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5530</v>
      </c>
      <c r="G26" s="8">
        <f t="shared" si="3"/>
        <v>5530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21545</v>
      </c>
      <c r="G27" s="10">
        <f t="shared" si="3"/>
        <v>21545</v>
      </c>
    </row>
    <row r="28" spans="1:7" x14ac:dyDescent="0.2">
      <c r="A28" s="5"/>
      <c r="B28" s="5" t="s">
        <v>16</v>
      </c>
      <c r="C28" s="5"/>
      <c r="D28" s="5"/>
      <c r="E28" s="68"/>
      <c r="F28" s="68">
        <f>SUM(F9,F10,F13,F14,F17,F19,F20,F21)</f>
        <v>16412</v>
      </c>
      <c r="G28" s="8">
        <f t="shared" si="3"/>
        <v>16412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5133</v>
      </c>
      <c r="G29" s="8">
        <f t="shared" si="3"/>
        <v>5133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12"/>
    </row>
    <row r="31" spans="1:7" ht="18" x14ac:dyDescent="0.25">
      <c r="A31" s="15" t="s">
        <v>18</v>
      </c>
      <c r="B31" s="6"/>
      <c r="C31" s="6"/>
      <c r="D31" s="7"/>
      <c r="E31" s="65">
        <f>SUM(E32,E48)</f>
        <v>25302</v>
      </c>
      <c r="F31" s="65">
        <f>SUM(F32,F48)</f>
        <v>36166</v>
      </c>
      <c r="G31" s="16">
        <f t="shared" ref="G31:G48" si="4">F31</f>
        <v>36166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25302</v>
      </c>
      <c r="F32" s="66">
        <f>SUM(F33:F36,F40,F43,F46,F47)</f>
        <v>25878</v>
      </c>
      <c r="G32" s="13">
        <f t="shared" si="4"/>
        <v>25878</v>
      </c>
    </row>
    <row r="33" spans="1:7" s="5" customFormat="1" x14ac:dyDescent="0.2">
      <c r="B33" s="9"/>
      <c r="C33" s="9" t="s">
        <v>68</v>
      </c>
      <c r="E33" s="67">
        <v>5234</v>
      </c>
      <c r="F33" s="67">
        <f>E33</f>
        <v>5234</v>
      </c>
      <c r="G33" s="10">
        <f t="shared" si="4"/>
        <v>5234</v>
      </c>
    </row>
    <row r="34" spans="1:7" x14ac:dyDescent="0.2">
      <c r="A34" s="5"/>
      <c r="B34" s="5"/>
      <c r="C34" s="9" t="s">
        <v>25</v>
      </c>
      <c r="D34" s="5"/>
      <c r="E34" s="67">
        <v>17302</v>
      </c>
      <c r="F34" s="67">
        <f>E34</f>
        <v>17302</v>
      </c>
      <c r="G34" s="10">
        <f t="shared" si="4"/>
        <v>17302</v>
      </c>
    </row>
    <row r="35" spans="1:7" x14ac:dyDescent="0.2">
      <c r="A35" s="5"/>
      <c r="B35" s="5"/>
      <c r="C35" s="9" t="s">
        <v>69</v>
      </c>
      <c r="D35" s="5"/>
      <c r="E35" s="67">
        <v>6</v>
      </c>
      <c r="F35" s="67">
        <f>E35</f>
        <v>6</v>
      </c>
      <c r="G35" s="10">
        <f t="shared" si="4"/>
        <v>6</v>
      </c>
    </row>
    <row r="36" spans="1:7" x14ac:dyDescent="0.2">
      <c r="A36" s="5"/>
      <c r="B36" s="5"/>
      <c r="C36" s="9" t="s">
        <v>13</v>
      </c>
      <c r="D36" s="5"/>
      <c r="E36" s="67">
        <f>SUM(E37:E39)</f>
        <v>143</v>
      </c>
      <c r="F36" s="67">
        <f>SUM(F37:F39)</f>
        <v>143</v>
      </c>
      <c r="G36" s="10">
        <f t="shared" si="4"/>
        <v>143</v>
      </c>
    </row>
    <row r="37" spans="1:7" x14ac:dyDescent="0.2">
      <c r="A37" s="5"/>
      <c r="B37" s="5"/>
      <c r="C37" s="9"/>
      <c r="D37" s="5" t="s">
        <v>68</v>
      </c>
      <c r="E37" s="68">
        <v>0</v>
      </c>
      <c r="F37" s="68">
        <f>E37</f>
        <v>0</v>
      </c>
      <c r="G37" s="8">
        <f t="shared" si="4"/>
        <v>0</v>
      </c>
    </row>
    <row r="38" spans="1:7" outlineLevel="1" x14ac:dyDescent="0.2">
      <c r="A38" s="5"/>
      <c r="B38" s="5"/>
      <c r="C38" s="9"/>
      <c r="D38" s="5" t="s">
        <v>25</v>
      </c>
      <c r="E38" s="68">
        <v>143</v>
      </c>
      <c r="F38" s="68">
        <f>E38</f>
        <v>143</v>
      </c>
      <c r="G38" s="8">
        <f t="shared" si="4"/>
        <v>143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8">
        <f t="shared" si="4"/>
        <v>0</v>
      </c>
    </row>
    <row r="40" spans="1:7" x14ac:dyDescent="0.2">
      <c r="A40" s="5"/>
      <c r="B40" s="5"/>
      <c r="C40" s="9" t="s">
        <v>3</v>
      </c>
      <c r="E40" s="67">
        <f>SUM(E41:E42)</f>
        <v>1405</v>
      </c>
      <c r="F40" s="67">
        <f>SUM(F41:F42)</f>
        <v>1405</v>
      </c>
      <c r="G40" s="10">
        <f t="shared" si="4"/>
        <v>1405</v>
      </c>
    </row>
    <row r="41" spans="1:7" outlineLevel="1" x14ac:dyDescent="0.2">
      <c r="A41" s="5"/>
      <c r="B41" s="5"/>
      <c r="D41" s="5" t="s">
        <v>9</v>
      </c>
      <c r="E41" s="68">
        <v>15</v>
      </c>
      <c r="F41" s="68">
        <f>E41</f>
        <v>15</v>
      </c>
      <c r="G41" s="8">
        <f t="shared" si="4"/>
        <v>15</v>
      </c>
    </row>
    <row r="42" spans="1:7" outlineLevel="1" x14ac:dyDescent="0.2">
      <c r="A42" s="5"/>
      <c r="B42" s="5"/>
      <c r="D42" s="5" t="s">
        <v>10</v>
      </c>
      <c r="E42" s="68">
        <v>1390</v>
      </c>
      <c r="F42" s="68">
        <f>E42</f>
        <v>1390</v>
      </c>
      <c r="G42" s="8">
        <f t="shared" si="4"/>
        <v>1390</v>
      </c>
    </row>
    <row r="43" spans="1:7" x14ac:dyDescent="0.2">
      <c r="A43" s="5"/>
      <c r="B43" s="5"/>
      <c r="C43" s="9" t="s">
        <v>2</v>
      </c>
      <c r="D43" s="5"/>
      <c r="E43" s="67">
        <f>SUM(E44:E45)</f>
        <v>232</v>
      </c>
      <c r="F43" s="67">
        <f>SUM(F44:F45)</f>
        <v>418</v>
      </c>
      <c r="G43" s="10">
        <f t="shared" si="4"/>
        <v>418</v>
      </c>
    </row>
    <row r="44" spans="1:7" outlineLevel="1" x14ac:dyDescent="0.2">
      <c r="A44" s="5"/>
      <c r="B44" s="5"/>
      <c r="D44" s="5" t="s">
        <v>11</v>
      </c>
      <c r="E44" s="68">
        <v>170</v>
      </c>
      <c r="F44" s="68">
        <f>E44</f>
        <v>170</v>
      </c>
      <c r="G44" s="8">
        <f t="shared" si="4"/>
        <v>170</v>
      </c>
    </row>
    <row r="45" spans="1:7" outlineLevel="1" x14ac:dyDescent="0.2">
      <c r="A45" s="5"/>
      <c r="B45" s="5"/>
      <c r="C45" s="5"/>
      <c r="D45" s="5" t="s">
        <v>12</v>
      </c>
      <c r="E45" s="68">
        <v>62</v>
      </c>
      <c r="F45" s="68">
        <f>E45*4</f>
        <v>248</v>
      </c>
      <c r="G45" s="8">
        <f t="shared" si="4"/>
        <v>248</v>
      </c>
    </row>
    <row r="46" spans="1:7" x14ac:dyDescent="0.2">
      <c r="A46" s="5"/>
      <c r="B46" s="5"/>
      <c r="C46" s="9" t="s">
        <v>26</v>
      </c>
      <c r="D46" s="5"/>
      <c r="E46" s="67">
        <v>130</v>
      </c>
      <c r="F46" s="67">
        <f>E46*4</f>
        <v>520</v>
      </c>
      <c r="G46" s="10">
        <f t="shared" si="4"/>
        <v>520</v>
      </c>
    </row>
    <row r="47" spans="1:7" x14ac:dyDescent="0.2">
      <c r="A47" s="5"/>
      <c r="B47" s="5"/>
      <c r="C47" s="9" t="s">
        <v>27</v>
      </c>
      <c r="D47" s="5"/>
      <c r="E47" s="67">
        <v>850</v>
      </c>
      <c r="F47" s="67">
        <f>E47</f>
        <v>850</v>
      </c>
      <c r="G47" s="10">
        <f t="shared" si="4"/>
        <v>850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10288</v>
      </c>
      <c r="G48" s="13">
        <f t="shared" si="4"/>
        <v>10288</v>
      </c>
    </row>
    <row r="49" spans="1:7" x14ac:dyDescent="0.2">
      <c r="A49" s="5"/>
      <c r="B49" s="5"/>
      <c r="C49" s="5"/>
      <c r="D49" s="5"/>
      <c r="E49" s="68"/>
      <c r="F49" s="68"/>
      <c r="G49" s="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36160</v>
      </c>
      <c r="G50" s="10">
        <f t="shared" ref="G50:G55" si="5">F50</f>
        <v>36160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25872</v>
      </c>
      <c r="G51" s="8">
        <f t="shared" si="5"/>
        <v>25872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10288</v>
      </c>
      <c r="G52" s="8">
        <f t="shared" si="5"/>
        <v>10288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27654</v>
      </c>
      <c r="G53" s="10">
        <f t="shared" si="5"/>
        <v>27654</v>
      </c>
    </row>
    <row r="54" spans="1:7" x14ac:dyDescent="0.2">
      <c r="A54" s="5"/>
      <c r="B54" s="5" t="s">
        <v>16</v>
      </c>
      <c r="C54" s="5"/>
      <c r="D54" s="5"/>
      <c r="E54" s="68"/>
      <c r="F54" s="68">
        <v>20517</v>
      </c>
      <c r="G54" s="8">
        <f t="shared" si="5"/>
        <v>20517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v>7137</v>
      </c>
      <c r="G55" s="8">
        <f t="shared" si="5"/>
        <v>7137</v>
      </c>
    </row>
    <row r="56" spans="1:7" x14ac:dyDescent="0.2">
      <c r="A56" s="5"/>
      <c r="B56" s="5"/>
      <c r="C56" s="5"/>
      <c r="D56" s="5"/>
      <c r="E56" s="68"/>
      <c r="F56" s="68"/>
      <c r="G56" s="8"/>
    </row>
    <row r="57" spans="1:7" ht="18" x14ac:dyDescent="0.25">
      <c r="A57" s="15" t="s">
        <v>19</v>
      </c>
      <c r="B57" s="6"/>
      <c r="C57" s="6"/>
      <c r="D57" s="7"/>
      <c r="E57" s="65">
        <f>SUM(E58,E72)</f>
        <v>0</v>
      </c>
      <c r="F57" s="65">
        <f>SUM(F58,F72)</f>
        <v>4227</v>
      </c>
      <c r="G57" s="16">
        <f t="shared" ref="G57:G64" si="6">F57</f>
        <v>4227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0</v>
      </c>
      <c r="F58" s="66">
        <f>SUM(F59:F62,F66,F69)</f>
        <v>0</v>
      </c>
      <c r="G58" s="13">
        <f t="shared" si="6"/>
        <v>0</v>
      </c>
    </row>
    <row r="59" spans="1:7" x14ac:dyDescent="0.2">
      <c r="A59" s="5"/>
      <c r="B59" s="5"/>
      <c r="C59" s="9" t="s">
        <v>6</v>
      </c>
      <c r="D59" s="5"/>
      <c r="E59" s="67">
        <v>0</v>
      </c>
      <c r="F59" s="67">
        <f>E59</f>
        <v>0</v>
      </c>
      <c r="G59" s="10">
        <f t="shared" si="6"/>
        <v>0</v>
      </c>
    </row>
    <row r="60" spans="1:7" x14ac:dyDescent="0.2">
      <c r="A60" s="5"/>
      <c r="B60" s="5"/>
      <c r="C60" s="9" t="s">
        <v>7</v>
      </c>
      <c r="D60" s="5"/>
      <c r="E60" s="67">
        <v>0</v>
      </c>
      <c r="F60" s="67">
        <f>E60</f>
        <v>0</v>
      </c>
      <c r="G60" s="10">
        <f t="shared" si="6"/>
        <v>0</v>
      </c>
    </row>
    <row r="61" spans="1:7" x14ac:dyDescent="0.2">
      <c r="A61" s="5"/>
      <c r="B61" s="5"/>
      <c r="C61" s="9" t="s">
        <v>8</v>
      </c>
      <c r="D61" s="5"/>
      <c r="E61" s="67">
        <v>0</v>
      </c>
      <c r="F61" s="67">
        <f>E61</f>
        <v>0</v>
      </c>
      <c r="G61" s="10">
        <f t="shared" si="6"/>
        <v>0</v>
      </c>
    </row>
    <row r="62" spans="1:7" x14ac:dyDescent="0.2">
      <c r="A62" s="5"/>
      <c r="B62" s="5"/>
      <c r="C62" s="9" t="s">
        <v>13</v>
      </c>
      <c r="D62" s="5"/>
      <c r="E62" s="67">
        <f>SUM(E63:E65)</f>
        <v>0</v>
      </c>
      <c r="F62" s="67">
        <f>SUM(F63:F65)</f>
        <v>0</v>
      </c>
      <c r="G62" s="10">
        <f t="shared" si="6"/>
        <v>0</v>
      </c>
    </row>
    <row r="63" spans="1:7" outlineLevel="1" x14ac:dyDescent="0.2">
      <c r="A63" s="5"/>
      <c r="B63" s="5"/>
      <c r="C63" s="9"/>
      <c r="D63" s="5" t="s">
        <v>6</v>
      </c>
      <c r="E63" s="68">
        <v>0</v>
      </c>
      <c r="F63" s="68">
        <f t="shared" ref="F63:G65" si="7">E63</f>
        <v>0</v>
      </c>
      <c r="G63" s="8">
        <f t="shared" si="6"/>
        <v>0</v>
      </c>
    </row>
    <row r="64" spans="1:7" outlineLevel="1" x14ac:dyDescent="0.2">
      <c r="A64" s="5"/>
      <c r="B64" s="5"/>
      <c r="C64" s="9"/>
      <c r="D64" s="5" t="s">
        <v>7</v>
      </c>
      <c r="E64" s="68">
        <v>0</v>
      </c>
      <c r="F64" s="68">
        <f t="shared" si="7"/>
        <v>0</v>
      </c>
      <c r="G64" s="8">
        <f t="shared" si="6"/>
        <v>0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 t="shared" si="7"/>
        <v>0</v>
      </c>
      <c r="G65" s="8">
        <f t="shared" si="7"/>
        <v>0</v>
      </c>
    </row>
    <row r="66" spans="1:7" x14ac:dyDescent="0.2">
      <c r="A66" s="5"/>
      <c r="B66" s="5"/>
      <c r="C66" s="9" t="s">
        <v>3</v>
      </c>
      <c r="E66" s="67">
        <f>SUM(E67:E68)</f>
        <v>0</v>
      </c>
      <c r="F66" s="67">
        <f>SUM(F67:F68)</f>
        <v>0</v>
      </c>
      <c r="G66" s="10">
        <f t="shared" ref="G66:G72" si="8">F66</f>
        <v>0</v>
      </c>
    </row>
    <row r="67" spans="1:7" outlineLevel="1" x14ac:dyDescent="0.2">
      <c r="A67" s="5"/>
      <c r="B67" s="5"/>
      <c r="D67" s="5" t="s">
        <v>9</v>
      </c>
      <c r="E67" s="68">
        <v>0</v>
      </c>
      <c r="F67" s="68">
        <f>E67</f>
        <v>0</v>
      </c>
      <c r="G67" s="8">
        <f t="shared" si="8"/>
        <v>0</v>
      </c>
    </row>
    <row r="68" spans="1:7" outlineLevel="1" x14ac:dyDescent="0.2">
      <c r="A68" s="5"/>
      <c r="B68" s="5"/>
      <c r="D68" s="5" t="s">
        <v>10</v>
      </c>
      <c r="E68" s="68">
        <v>0</v>
      </c>
      <c r="F68" s="68">
        <f>E68</f>
        <v>0</v>
      </c>
      <c r="G68" s="8">
        <f t="shared" si="8"/>
        <v>0</v>
      </c>
    </row>
    <row r="69" spans="1:7" x14ac:dyDescent="0.2">
      <c r="A69" s="5"/>
      <c r="B69" s="5"/>
      <c r="C69" s="9" t="s">
        <v>2</v>
      </c>
      <c r="D69" s="5"/>
      <c r="E69" s="67">
        <f>SUM(E70:E71)</f>
        <v>0</v>
      </c>
      <c r="F69" s="67">
        <f>SUM(F70:F71)</f>
        <v>0</v>
      </c>
      <c r="G69" s="10">
        <f t="shared" si="8"/>
        <v>0</v>
      </c>
    </row>
    <row r="70" spans="1:7" outlineLevel="1" x14ac:dyDescent="0.2">
      <c r="A70" s="5"/>
      <c r="B70" s="5"/>
      <c r="D70" s="5" t="s">
        <v>11</v>
      </c>
      <c r="E70" s="68">
        <v>0</v>
      </c>
      <c r="F70" s="68">
        <f>E70</f>
        <v>0</v>
      </c>
      <c r="G70" s="8">
        <f t="shared" si="8"/>
        <v>0</v>
      </c>
    </row>
    <row r="71" spans="1:7" outlineLevel="1" x14ac:dyDescent="0.2">
      <c r="A71" s="5"/>
      <c r="B71" s="5"/>
      <c r="C71" s="5"/>
      <c r="D71" s="5" t="s">
        <v>12</v>
      </c>
      <c r="E71" s="68">
        <v>0</v>
      </c>
      <c r="F71" s="68">
        <f>E71*4</f>
        <v>0</v>
      </c>
      <c r="G71" s="8">
        <f t="shared" si="8"/>
        <v>0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4227</v>
      </c>
      <c r="G72" s="13">
        <f t="shared" si="8"/>
        <v>4227</v>
      </c>
    </row>
    <row r="73" spans="1:7" x14ac:dyDescent="0.2">
      <c r="A73" s="5"/>
      <c r="B73" s="5"/>
      <c r="C73" s="5"/>
      <c r="D73" s="5"/>
      <c r="E73" s="68"/>
      <c r="F73" s="68"/>
      <c r="G73" s="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0</v>
      </c>
      <c r="G74" s="10">
        <f t="shared" ref="G74:G79" si="9">F74</f>
        <v>0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0</v>
      </c>
      <c r="G75" s="8">
        <f t="shared" si="9"/>
        <v>0</v>
      </c>
    </row>
    <row r="76" spans="1:7" x14ac:dyDescent="0.2">
      <c r="A76" s="9"/>
      <c r="B76" s="5" t="s">
        <v>17</v>
      </c>
      <c r="C76" s="5"/>
      <c r="D76" s="9"/>
      <c r="E76" s="68"/>
      <c r="F76" s="68">
        <v>0</v>
      </c>
      <c r="G76" s="8">
        <f t="shared" si="9"/>
        <v>0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4227</v>
      </c>
      <c r="G77" s="10">
        <f t="shared" si="9"/>
        <v>4227</v>
      </c>
    </row>
    <row r="78" spans="1:7" x14ac:dyDescent="0.2">
      <c r="A78" s="5"/>
      <c r="B78" s="5" t="s">
        <v>16</v>
      </c>
      <c r="C78" s="5"/>
      <c r="D78" s="5"/>
      <c r="E78" s="68"/>
      <c r="F78" s="68">
        <f>SUM(F60,F61,F64,F65,F68,F70,F71)</f>
        <v>0</v>
      </c>
      <c r="G78" s="8">
        <f t="shared" si="9"/>
        <v>0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f>SUM(F72)</f>
        <v>4227</v>
      </c>
      <c r="G79" s="8">
        <f t="shared" si="9"/>
        <v>4227</v>
      </c>
    </row>
    <row r="80" spans="1:7" x14ac:dyDescent="0.2">
      <c r="A80" s="9"/>
      <c r="B80" s="9"/>
      <c r="C80" s="9"/>
      <c r="D80" s="9"/>
      <c r="E80" s="67"/>
      <c r="F80" s="67"/>
      <c r="G80" s="10"/>
    </row>
    <row r="81" spans="1:7" ht="18" x14ac:dyDescent="0.25">
      <c r="A81" s="15" t="s">
        <v>20</v>
      </c>
      <c r="B81" s="6"/>
      <c r="C81" s="6"/>
      <c r="D81" s="7"/>
      <c r="E81" s="65">
        <f>SUM(E82,E96)</f>
        <v>7797</v>
      </c>
      <c r="F81" s="65">
        <f>SUM(F82,F96)</f>
        <v>14424</v>
      </c>
      <c r="G81" s="16">
        <f>F81</f>
        <v>14424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7797</v>
      </c>
      <c r="F82" s="66">
        <f>SUM(F83:F86,F90,F93)</f>
        <v>7980</v>
      </c>
      <c r="G82" s="13">
        <f>F82</f>
        <v>7980</v>
      </c>
    </row>
    <row r="83" spans="1:7" x14ac:dyDescent="0.2">
      <c r="A83" s="5"/>
      <c r="B83" s="5"/>
      <c r="C83" s="9" t="s">
        <v>6</v>
      </c>
      <c r="D83" s="5"/>
      <c r="E83" s="67">
        <v>1484</v>
      </c>
      <c r="F83" s="67">
        <f t="shared" ref="F83:G85" si="10">E83</f>
        <v>1484</v>
      </c>
      <c r="G83" s="10">
        <f>F83</f>
        <v>1484</v>
      </c>
    </row>
    <row r="84" spans="1:7" x14ac:dyDescent="0.2">
      <c r="A84" s="5"/>
      <c r="B84" s="5"/>
      <c r="C84" s="9" t="s">
        <v>7</v>
      </c>
      <c r="D84" s="5"/>
      <c r="E84" s="67">
        <v>2099</v>
      </c>
      <c r="F84" s="67">
        <f t="shared" si="10"/>
        <v>2099</v>
      </c>
      <c r="G84" s="10">
        <f t="shared" si="10"/>
        <v>2099</v>
      </c>
    </row>
    <row r="85" spans="1:7" x14ac:dyDescent="0.2">
      <c r="A85" s="5"/>
      <c r="B85" s="5"/>
      <c r="C85" s="9" t="s">
        <v>8</v>
      </c>
      <c r="D85" s="5"/>
      <c r="E85" s="67">
        <v>3572</v>
      </c>
      <c r="F85" s="67">
        <f t="shared" si="10"/>
        <v>3572</v>
      </c>
      <c r="G85" s="10">
        <f t="shared" si="10"/>
        <v>3572</v>
      </c>
    </row>
    <row r="86" spans="1:7" x14ac:dyDescent="0.2">
      <c r="A86" s="5"/>
      <c r="B86" s="5"/>
      <c r="C86" s="9" t="s">
        <v>13</v>
      </c>
      <c r="D86" s="5"/>
      <c r="E86" s="67">
        <f>SUM(E87:E89)</f>
        <v>2</v>
      </c>
      <c r="F86" s="67">
        <f>SUM(F87:F89)</f>
        <v>2</v>
      </c>
      <c r="G86" s="10">
        <f>F86</f>
        <v>2</v>
      </c>
    </row>
    <row r="87" spans="1:7" outlineLevel="1" x14ac:dyDescent="0.2">
      <c r="A87" s="5"/>
      <c r="B87" s="5"/>
      <c r="C87" s="9"/>
      <c r="D87" s="5" t="s">
        <v>6</v>
      </c>
      <c r="E87" s="68">
        <v>2</v>
      </c>
      <c r="F87" s="68">
        <f t="shared" ref="F87:G89" si="11">E87</f>
        <v>2</v>
      </c>
      <c r="G87" s="8">
        <f t="shared" si="11"/>
        <v>2</v>
      </c>
    </row>
    <row r="88" spans="1:7" outlineLevel="1" x14ac:dyDescent="0.2">
      <c r="A88" s="5"/>
      <c r="B88" s="5"/>
      <c r="C88" s="9"/>
      <c r="D88" s="5" t="s">
        <v>7</v>
      </c>
      <c r="E88" s="68">
        <v>0</v>
      </c>
      <c r="F88" s="68">
        <f t="shared" si="11"/>
        <v>0</v>
      </c>
      <c r="G88" s="8">
        <f t="shared" si="11"/>
        <v>0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 t="shared" si="11"/>
        <v>0</v>
      </c>
      <c r="G89" s="8">
        <f t="shared" si="11"/>
        <v>0</v>
      </c>
    </row>
    <row r="90" spans="1:7" x14ac:dyDescent="0.2">
      <c r="A90" s="5"/>
      <c r="B90" s="5"/>
      <c r="C90" s="9" t="s">
        <v>3</v>
      </c>
      <c r="E90" s="67">
        <f>SUM(E91:E92)</f>
        <v>492</v>
      </c>
      <c r="F90" s="67">
        <f>SUM(F91:F92)</f>
        <v>492</v>
      </c>
      <c r="G90" s="10">
        <f t="shared" ref="G90:G96" si="12">F90</f>
        <v>492</v>
      </c>
    </row>
    <row r="91" spans="1:7" outlineLevel="1" x14ac:dyDescent="0.2">
      <c r="A91" s="5"/>
      <c r="B91" s="5"/>
      <c r="D91" s="5" t="s">
        <v>9</v>
      </c>
      <c r="E91" s="68">
        <v>42</v>
      </c>
      <c r="F91" s="68">
        <f>E91</f>
        <v>42</v>
      </c>
      <c r="G91" s="8">
        <f t="shared" si="12"/>
        <v>42</v>
      </c>
    </row>
    <row r="92" spans="1:7" outlineLevel="1" x14ac:dyDescent="0.2">
      <c r="A92" s="5"/>
      <c r="B92" s="5"/>
      <c r="D92" s="5" t="s">
        <v>10</v>
      </c>
      <c r="E92" s="68">
        <v>450</v>
      </c>
      <c r="F92" s="68">
        <f>E92</f>
        <v>450</v>
      </c>
      <c r="G92" s="8">
        <f t="shared" si="12"/>
        <v>450</v>
      </c>
    </row>
    <row r="93" spans="1:7" x14ac:dyDescent="0.2">
      <c r="A93" s="5"/>
      <c r="B93" s="5"/>
      <c r="C93" s="9" t="s">
        <v>2</v>
      </c>
      <c r="D93" s="5"/>
      <c r="E93" s="67">
        <f>SUM(E94:E95)</f>
        <v>148</v>
      </c>
      <c r="F93" s="67">
        <f>SUM(F94:F95)</f>
        <v>331</v>
      </c>
      <c r="G93" s="10">
        <f t="shared" si="12"/>
        <v>331</v>
      </c>
    </row>
    <row r="94" spans="1:7" outlineLevel="1" x14ac:dyDescent="0.2">
      <c r="A94" s="5"/>
      <c r="B94" s="5"/>
      <c r="D94" s="5" t="s">
        <v>11</v>
      </c>
      <c r="E94" s="68">
        <v>87</v>
      </c>
      <c r="F94" s="68">
        <f>E94</f>
        <v>87</v>
      </c>
      <c r="G94" s="8">
        <f t="shared" si="12"/>
        <v>87</v>
      </c>
    </row>
    <row r="95" spans="1:7" outlineLevel="1" x14ac:dyDescent="0.2">
      <c r="A95" s="5"/>
      <c r="B95" s="5"/>
      <c r="C95" s="5"/>
      <c r="D95" s="5" t="s">
        <v>12</v>
      </c>
      <c r="E95" s="68">
        <v>61</v>
      </c>
      <c r="F95" s="68">
        <f>E95*4</f>
        <v>244</v>
      </c>
      <c r="G95" s="8">
        <f t="shared" si="12"/>
        <v>244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6444</v>
      </c>
      <c r="G96" s="13">
        <f t="shared" si="12"/>
        <v>6444</v>
      </c>
    </row>
    <row r="97" spans="1:7" x14ac:dyDescent="0.2">
      <c r="A97" s="5"/>
      <c r="B97" s="5"/>
      <c r="C97" s="5"/>
      <c r="D97" s="5"/>
      <c r="E97" s="68"/>
      <c r="F97" s="68"/>
      <c r="G97" s="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8470</v>
      </c>
      <c r="G98" s="10">
        <f t="shared" ref="G98:G103" si="13">F98</f>
        <v>8470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4408</v>
      </c>
      <c r="G99" s="8">
        <f t="shared" si="13"/>
        <v>4408</v>
      </c>
    </row>
    <row r="100" spans="1:7" x14ac:dyDescent="0.2">
      <c r="A100" s="9"/>
      <c r="B100" s="5" t="s">
        <v>17</v>
      </c>
      <c r="C100" s="5"/>
      <c r="D100" s="9"/>
      <c r="E100" s="68"/>
      <c r="F100" s="68">
        <f>SUM(F96)-59-289-2020-14</f>
        <v>4062</v>
      </c>
      <c r="G100" s="8">
        <f t="shared" si="13"/>
        <v>4062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11225</v>
      </c>
      <c r="G101" s="10">
        <f t="shared" si="13"/>
        <v>11225</v>
      </c>
    </row>
    <row r="102" spans="1:7" x14ac:dyDescent="0.2">
      <c r="A102" s="5"/>
      <c r="B102" s="5" t="s">
        <v>16</v>
      </c>
      <c r="C102" s="5"/>
      <c r="D102" s="5"/>
      <c r="E102" s="68"/>
      <c r="F102" s="68">
        <f>SUM(F84,F85,F88,F89,F92,F94,F95)</f>
        <v>6452</v>
      </c>
      <c r="G102" s="8">
        <f t="shared" si="13"/>
        <v>6452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f>SUM(F96)-205-1422-31-13</f>
        <v>4773</v>
      </c>
      <c r="G103" s="8">
        <f t="shared" si="13"/>
        <v>4773</v>
      </c>
    </row>
    <row r="104" spans="1:7" x14ac:dyDescent="0.2">
      <c r="A104" s="9"/>
      <c r="B104" s="5"/>
      <c r="C104" s="5"/>
      <c r="D104" s="5"/>
      <c r="E104" s="68"/>
      <c r="F104" s="68"/>
      <c r="G104" s="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3066</v>
      </c>
      <c r="F105" s="65">
        <f>SUM(F106,F120)</f>
        <v>13209</v>
      </c>
      <c r="G105" s="16">
        <f>F105</f>
        <v>13209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3066</v>
      </c>
      <c r="F106" s="66">
        <f>SUM(F107:F110,F114,F117)</f>
        <v>3081</v>
      </c>
      <c r="G106" s="13">
        <f>F106</f>
        <v>3081</v>
      </c>
    </row>
    <row r="107" spans="1:7" x14ac:dyDescent="0.2">
      <c r="A107" s="5"/>
      <c r="B107" s="5"/>
      <c r="C107" s="9" t="s">
        <v>6</v>
      </c>
      <c r="D107" s="5"/>
      <c r="E107" s="67">
        <v>0</v>
      </c>
      <c r="F107" s="67">
        <f t="shared" ref="F107:G109" si="14">E107</f>
        <v>0</v>
      </c>
      <c r="G107" s="10">
        <f t="shared" si="14"/>
        <v>0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 t="shared" si="14"/>
        <v>0</v>
      </c>
      <c r="G108" s="10">
        <f t="shared" si="14"/>
        <v>0</v>
      </c>
    </row>
    <row r="109" spans="1:7" x14ac:dyDescent="0.2">
      <c r="A109" s="5"/>
      <c r="B109" s="5"/>
      <c r="C109" s="9" t="s">
        <v>8</v>
      </c>
      <c r="D109" s="5"/>
      <c r="E109" s="67">
        <v>2970</v>
      </c>
      <c r="F109" s="67">
        <f t="shared" si="14"/>
        <v>2970</v>
      </c>
      <c r="G109" s="10">
        <f t="shared" si="14"/>
        <v>2970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0</v>
      </c>
      <c r="F110" s="67">
        <f>SUM(F111:F113)</f>
        <v>0</v>
      </c>
      <c r="G110" s="10">
        <f>F110</f>
        <v>0</v>
      </c>
    </row>
    <row r="111" spans="1:7" outlineLevel="1" x14ac:dyDescent="0.2">
      <c r="A111" s="5"/>
      <c r="B111" s="5"/>
      <c r="C111" s="9"/>
      <c r="D111" s="5" t="s">
        <v>6</v>
      </c>
      <c r="E111" s="68">
        <v>0</v>
      </c>
      <c r="F111" s="68">
        <f t="shared" ref="F111:G113" si="15">E111</f>
        <v>0</v>
      </c>
      <c r="G111" s="8">
        <f t="shared" si="15"/>
        <v>0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 t="shared" si="15"/>
        <v>0</v>
      </c>
      <c r="G112" s="8">
        <f t="shared" si="15"/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 t="shared" si="15"/>
        <v>0</v>
      </c>
      <c r="G113" s="8">
        <f t="shared" si="15"/>
        <v>0</v>
      </c>
    </row>
    <row r="114" spans="1:9" x14ac:dyDescent="0.2">
      <c r="A114" s="5"/>
      <c r="B114" s="5"/>
      <c r="C114" s="9" t="s">
        <v>3</v>
      </c>
      <c r="E114" s="67">
        <f>SUM(E115:E116)</f>
        <v>80</v>
      </c>
      <c r="F114" s="67">
        <f>SUM(F115:F116)</f>
        <v>80</v>
      </c>
      <c r="G114" s="10">
        <f t="shared" ref="G114:G120" si="16">F114</f>
        <v>80</v>
      </c>
    </row>
    <row r="115" spans="1:9" outlineLevel="1" x14ac:dyDescent="0.2">
      <c r="A115" s="5"/>
      <c r="B115" s="5"/>
      <c r="D115" s="5" t="s">
        <v>9</v>
      </c>
      <c r="E115" s="68">
        <v>2</v>
      </c>
      <c r="F115" s="68">
        <f>E115</f>
        <v>2</v>
      </c>
      <c r="G115" s="8">
        <f t="shared" si="16"/>
        <v>2</v>
      </c>
    </row>
    <row r="116" spans="1:9" outlineLevel="1" x14ac:dyDescent="0.2">
      <c r="A116" s="5"/>
      <c r="B116" s="5"/>
      <c r="D116" s="5" t="s">
        <v>10</v>
      </c>
      <c r="E116" s="68">
        <v>78</v>
      </c>
      <c r="F116" s="68">
        <f>E116</f>
        <v>78</v>
      </c>
      <c r="G116" s="8">
        <f t="shared" si="16"/>
        <v>78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16</v>
      </c>
      <c r="F117" s="67">
        <f>SUM(F118:F119)</f>
        <v>31</v>
      </c>
      <c r="G117" s="10">
        <f t="shared" si="16"/>
        <v>31</v>
      </c>
    </row>
    <row r="118" spans="1:9" outlineLevel="1" x14ac:dyDescent="0.2">
      <c r="A118" s="5"/>
      <c r="B118" s="5"/>
      <c r="D118" s="5" t="s">
        <v>11</v>
      </c>
      <c r="E118" s="68">
        <v>11</v>
      </c>
      <c r="F118" s="68">
        <f>E118</f>
        <v>11</v>
      </c>
      <c r="G118" s="8">
        <f t="shared" si="16"/>
        <v>11</v>
      </c>
    </row>
    <row r="119" spans="1:9" outlineLevel="1" x14ac:dyDescent="0.2">
      <c r="A119" s="5"/>
      <c r="B119" s="5"/>
      <c r="C119" s="5"/>
      <c r="D119" s="5" t="s">
        <v>12</v>
      </c>
      <c r="E119" s="68">
        <v>5</v>
      </c>
      <c r="F119" s="68">
        <f>E119*4</f>
        <v>20</v>
      </c>
      <c r="G119" s="8">
        <f t="shared" si="16"/>
        <v>20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10128</v>
      </c>
      <c r="G120" s="13">
        <f t="shared" si="16"/>
        <v>10128</v>
      </c>
    </row>
    <row r="121" spans="1:9" x14ac:dyDescent="0.2">
      <c r="A121" s="5"/>
      <c r="B121" s="5"/>
      <c r="C121" s="5"/>
      <c r="D121" s="5"/>
      <c r="E121" s="68"/>
      <c r="F121" s="68"/>
      <c r="G121" s="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610</v>
      </c>
      <c r="G122" s="10">
        <f t="shared" ref="G122:G127" si="17">F122</f>
        <v>610</v>
      </c>
    </row>
    <row r="123" spans="1:9" x14ac:dyDescent="0.2">
      <c r="A123" s="9"/>
      <c r="B123" s="5" t="s">
        <v>16</v>
      </c>
      <c r="C123" s="5"/>
      <c r="D123" s="9"/>
      <c r="E123" s="68"/>
      <c r="F123" s="68">
        <v>0</v>
      </c>
      <c r="G123" s="8">
        <f t="shared" si="17"/>
        <v>0</v>
      </c>
    </row>
    <row r="124" spans="1:9" x14ac:dyDescent="0.2">
      <c r="A124" s="9"/>
      <c r="B124" s="5" t="s">
        <v>17</v>
      </c>
      <c r="C124" s="5"/>
      <c r="D124" s="9"/>
      <c r="E124" s="68"/>
      <c r="F124" s="68">
        <v>610</v>
      </c>
      <c r="G124" s="8">
        <f t="shared" si="17"/>
        <v>610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12597</v>
      </c>
      <c r="G125" s="10">
        <f t="shared" si="17"/>
        <v>12597</v>
      </c>
    </row>
    <row r="126" spans="1:9" x14ac:dyDescent="0.2">
      <c r="A126" s="5"/>
      <c r="B126" s="5" t="s">
        <v>16</v>
      </c>
      <c r="C126" s="5"/>
      <c r="D126" s="5"/>
      <c r="E126" s="68"/>
      <c r="F126" s="68">
        <f>SUM(F108,F109,F113,F112,F116,F118,F119)</f>
        <v>3079</v>
      </c>
      <c r="G126" s="8">
        <f t="shared" si="17"/>
        <v>3079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v>9518</v>
      </c>
      <c r="G127" s="8">
        <f t="shared" si="17"/>
        <v>9518</v>
      </c>
    </row>
    <row r="128" spans="1:9" ht="15" x14ac:dyDescent="0.25">
      <c r="A128" s="5"/>
      <c r="B128" s="11"/>
      <c r="C128" s="11"/>
      <c r="D128" s="8"/>
      <c r="E128" s="70"/>
      <c r="F128" s="70"/>
      <c r="G128" s="5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1191</v>
      </c>
      <c r="F129" s="65">
        <f>SUM(F130,F145)</f>
        <v>1604</v>
      </c>
      <c r="G129" s="16">
        <f>F129</f>
        <v>1604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1191</v>
      </c>
      <c r="F130" s="66">
        <f>SUM(F131:F134,F138,F141,F144)</f>
        <v>1200</v>
      </c>
      <c r="G130" s="13">
        <f>F130</f>
        <v>1200</v>
      </c>
    </row>
    <row r="131" spans="1:7" x14ac:dyDescent="0.2">
      <c r="A131" s="5"/>
      <c r="B131" s="5"/>
      <c r="C131" s="9" t="s">
        <v>6</v>
      </c>
      <c r="D131" s="5"/>
      <c r="E131" s="67">
        <v>2</v>
      </c>
      <c r="F131" s="67">
        <f t="shared" ref="F131:G133" si="18">E131</f>
        <v>2</v>
      </c>
      <c r="G131" s="10">
        <f>F131</f>
        <v>2</v>
      </c>
    </row>
    <row r="132" spans="1:7" x14ac:dyDescent="0.2">
      <c r="A132" s="5"/>
      <c r="B132" s="5"/>
      <c r="C132" s="9" t="s">
        <v>7</v>
      </c>
      <c r="D132" s="5"/>
      <c r="E132" s="67">
        <v>1159</v>
      </c>
      <c r="F132" s="67">
        <f t="shared" si="18"/>
        <v>1159</v>
      </c>
      <c r="G132" s="10">
        <f t="shared" si="18"/>
        <v>1159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 t="shared" si="18"/>
        <v>0</v>
      </c>
      <c r="G133" s="10">
        <f t="shared" si="18"/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8</v>
      </c>
      <c r="F134" s="67">
        <f>SUM(F135:F137)</f>
        <v>8</v>
      </c>
      <c r="G134" s="10">
        <f>F134</f>
        <v>8</v>
      </c>
    </row>
    <row r="135" spans="1:7" outlineLevel="1" x14ac:dyDescent="0.2">
      <c r="A135" s="5"/>
      <c r="B135" s="5"/>
      <c r="C135" s="9"/>
      <c r="D135" s="5" t="s">
        <v>6</v>
      </c>
      <c r="E135" s="68">
        <v>0</v>
      </c>
      <c r="F135" s="68">
        <f t="shared" ref="F135:G137" si="19">E135</f>
        <v>0</v>
      </c>
      <c r="G135" s="8">
        <f t="shared" si="19"/>
        <v>0</v>
      </c>
    </row>
    <row r="136" spans="1:7" outlineLevel="1" x14ac:dyDescent="0.2">
      <c r="A136" s="5"/>
      <c r="B136" s="5"/>
      <c r="C136" s="9"/>
      <c r="D136" s="5" t="s">
        <v>7</v>
      </c>
      <c r="E136" s="68">
        <v>8</v>
      </c>
      <c r="F136" s="68">
        <f t="shared" si="19"/>
        <v>8</v>
      </c>
      <c r="G136" s="8">
        <f t="shared" si="19"/>
        <v>8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 t="shared" si="19"/>
        <v>0</v>
      </c>
      <c r="G137" s="8">
        <f t="shared" si="19"/>
        <v>0</v>
      </c>
    </row>
    <row r="138" spans="1:7" x14ac:dyDescent="0.2">
      <c r="A138" s="5"/>
      <c r="B138" s="5"/>
      <c r="C138" s="9" t="s">
        <v>3</v>
      </c>
      <c r="E138" s="67">
        <f>SUM(E139:E140)</f>
        <v>17</v>
      </c>
      <c r="F138" s="67">
        <f>SUM(F139:F140)</f>
        <v>17</v>
      </c>
      <c r="G138" s="10">
        <f t="shared" ref="G138:G145" si="20">F138</f>
        <v>17</v>
      </c>
    </row>
    <row r="139" spans="1:7" outlineLevel="1" x14ac:dyDescent="0.2">
      <c r="A139" s="5"/>
      <c r="B139" s="5"/>
      <c r="D139" s="5" t="s">
        <v>9</v>
      </c>
      <c r="E139" s="68">
        <v>2</v>
      </c>
      <c r="F139" s="68">
        <f>E139</f>
        <v>2</v>
      </c>
      <c r="G139" s="8">
        <f t="shared" si="20"/>
        <v>2</v>
      </c>
    </row>
    <row r="140" spans="1:7" outlineLevel="1" x14ac:dyDescent="0.2">
      <c r="A140" s="5"/>
      <c r="B140" s="5"/>
      <c r="D140" s="5" t="s">
        <v>10</v>
      </c>
      <c r="E140" s="68">
        <v>15</v>
      </c>
      <c r="F140" s="68">
        <f>E140</f>
        <v>15</v>
      </c>
      <c r="G140" s="8">
        <f t="shared" si="20"/>
        <v>15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5</v>
      </c>
      <c r="F141" s="67">
        <f>SUM(F142:F143)</f>
        <v>14</v>
      </c>
      <c r="G141" s="10">
        <f t="shared" si="20"/>
        <v>14</v>
      </c>
    </row>
    <row r="142" spans="1:7" outlineLevel="1" x14ac:dyDescent="0.2">
      <c r="A142" s="5"/>
      <c r="B142" s="5"/>
      <c r="D142" s="5" t="s">
        <v>11</v>
      </c>
      <c r="E142" s="68">
        <v>2</v>
      </c>
      <c r="F142" s="68">
        <f>E142</f>
        <v>2</v>
      </c>
      <c r="G142" s="8">
        <f t="shared" si="20"/>
        <v>2</v>
      </c>
    </row>
    <row r="143" spans="1:7" outlineLevel="1" x14ac:dyDescent="0.2">
      <c r="A143" s="5"/>
      <c r="B143" s="5"/>
      <c r="C143" s="5"/>
      <c r="D143" s="5" t="s">
        <v>12</v>
      </c>
      <c r="E143" s="68">
        <v>3</v>
      </c>
      <c r="F143" s="68">
        <f>E143*4</f>
        <v>12</v>
      </c>
      <c r="G143" s="8">
        <f t="shared" si="20"/>
        <v>12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10">
        <f t="shared" si="20"/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404</v>
      </c>
      <c r="G145" s="13">
        <f t="shared" si="20"/>
        <v>404</v>
      </c>
    </row>
    <row r="146" spans="1:7" x14ac:dyDescent="0.2">
      <c r="A146" s="5"/>
      <c r="B146" s="5"/>
      <c r="C146" s="5"/>
      <c r="D146" s="5"/>
      <c r="E146" s="68"/>
      <c r="F146" s="68"/>
      <c r="G146" s="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1604</v>
      </c>
      <c r="G147" s="10">
        <f t="shared" ref="G147:G152" si="21">F147</f>
        <v>1604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1200</v>
      </c>
      <c r="G148" s="8">
        <f t="shared" si="21"/>
        <v>1200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404</v>
      </c>
      <c r="G149" s="8">
        <f t="shared" si="21"/>
        <v>404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1600</v>
      </c>
      <c r="G150" s="10">
        <f t="shared" si="21"/>
        <v>1600</v>
      </c>
    </row>
    <row r="151" spans="1:7" x14ac:dyDescent="0.2">
      <c r="A151" s="5"/>
      <c r="B151" s="5" t="s">
        <v>16</v>
      </c>
      <c r="C151" s="5"/>
      <c r="D151" s="5"/>
      <c r="E151" s="68"/>
      <c r="F151" s="68">
        <f>SUM(F132,F133,F136,F137,F140,F142,F143,F144)</f>
        <v>1196</v>
      </c>
      <c r="G151" s="8">
        <f t="shared" si="21"/>
        <v>1196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f>SUM(F145)</f>
        <v>404</v>
      </c>
      <c r="G152" s="8">
        <f t="shared" si="21"/>
        <v>404</v>
      </c>
    </row>
    <row r="153" spans="1:7" x14ac:dyDescent="0.2">
      <c r="E153" s="71"/>
      <c r="F153" s="71"/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1399</v>
      </c>
      <c r="F154" s="65">
        <f>SUM(F155,F169)</f>
        <v>3659</v>
      </c>
      <c r="G154" s="16">
        <f>F154</f>
        <v>3659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1399</v>
      </c>
      <c r="F155" s="66">
        <f>SUM(F156:F159,F163,F166)</f>
        <v>1582</v>
      </c>
      <c r="G155" s="13">
        <f>F155</f>
        <v>1582</v>
      </c>
    </row>
    <row r="156" spans="1:7" x14ac:dyDescent="0.2">
      <c r="A156" s="5"/>
      <c r="B156" s="5"/>
      <c r="C156" s="9" t="s">
        <v>6</v>
      </c>
      <c r="D156" s="5"/>
      <c r="E156" s="67">
        <v>803</v>
      </c>
      <c r="F156" s="67">
        <f t="shared" ref="F156:G158" si="22">E156</f>
        <v>803</v>
      </c>
      <c r="G156" s="10">
        <f t="shared" si="22"/>
        <v>803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 t="shared" si="22"/>
        <v>0</v>
      </c>
      <c r="G157" s="10">
        <f t="shared" si="22"/>
        <v>0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 t="shared" si="22"/>
        <v>0</v>
      </c>
      <c r="G158" s="10">
        <f t="shared" si="22"/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6</v>
      </c>
      <c r="F159" s="67">
        <f>SUM(F160:F162)</f>
        <v>6</v>
      </c>
      <c r="G159" s="10">
        <f>F159</f>
        <v>6</v>
      </c>
    </row>
    <row r="160" spans="1:7" outlineLevel="1" x14ac:dyDescent="0.2">
      <c r="A160" s="5"/>
      <c r="B160" s="5"/>
      <c r="C160" s="9"/>
      <c r="D160" s="5" t="s">
        <v>6</v>
      </c>
      <c r="E160" s="68">
        <v>6</v>
      </c>
      <c r="F160" s="68">
        <f t="shared" ref="F160:G162" si="23">E160</f>
        <v>6</v>
      </c>
      <c r="G160" s="8">
        <f t="shared" si="23"/>
        <v>6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 t="shared" si="23"/>
        <v>0</v>
      </c>
      <c r="G161" s="8">
        <f t="shared" si="23"/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 t="shared" si="23"/>
        <v>0</v>
      </c>
      <c r="G162" s="8">
        <f t="shared" si="23"/>
        <v>0</v>
      </c>
    </row>
    <row r="163" spans="1:7" x14ac:dyDescent="0.2">
      <c r="A163" s="5"/>
      <c r="B163" s="5"/>
      <c r="C163" s="9" t="s">
        <v>3</v>
      </c>
      <c r="E163" s="67">
        <f>SUM(E164:E165)</f>
        <v>492</v>
      </c>
      <c r="F163" s="67">
        <f>SUM(F164:F165)</f>
        <v>492</v>
      </c>
      <c r="G163" s="10">
        <f t="shared" ref="G163:G169" si="24">F163</f>
        <v>492</v>
      </c>
    </row>
    <row r="164" spans="1:7" outlineLevel="1" x14ac:dyDescent="0.2">
      <c r="A164" s="5"/>
      <c r="B164" s="5"/>
      <c r="D164" s="5" t="s">
        <v>9</v>
      </c>
      <c r="E164" s="68">
        <v>42</v>
      </c>
      <c r="F164" s="68">
        <f>E164</f>
        <v>42</v>
      </c>
      <c r="G164" s="8">
        <f t="shared" si="24"/>
        <v>42</v>
      </c>
    </row>
    <row r="165" spans="1:7" outlineLevel="1" x14ac:dyDescent="0.2">
      <c r="A165" s="5"/>
      <c r="B165" s="5"/>
      <c r="D165" s="5" t="s">
        <v>10</v>
      </c>
      <c r="E165" s="68">
        <v>450</v>
      </c>
      <c r="F165" s="68">
        <f>E165</f>
        <v>450</v>
      </c>
      <c r="G165" s="8">
        <f t="shared" si="24"/>
        <v>450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98</v>
      </c>
      <c r="F166" s="67">
        <f>SUM(F167:F168)</f>
        <v>281</v>
      </c>
      <c r="G166" s="10">
        <f t="shared" si="24"/>
        <v>281</v>
      </c>
    </row>
    <row r="167" spans="1:7" outlineLevel="1" x14ac:dyDescent="0.2">
      <c r="A167" s="5"/>
      <c r="B167" s="5"/>
      <c r="D167" s="5" t="s">
        <v>11</v>
      </c>
      <c r="E167" s="68">
        <v>37</v>
      </c>
      <c r="F167" s="68">
        <f>E167</f>
        <v>37</v>
      </c>
      <c r="G167" s="8">
        <f t="shared" si="24"/>
        <v>37</v>
      </c>
    </row>
    <row r="168" spans="1:7" outlineLevel="1" x14ac:dyDescent="0.2">
      <c r="A168" s="5"/>
      <c r="B168" s="5"/>
      <c r="C168" s="5"/>
      <c r="D168" s="5" t="s">
        <v>12</v>
      </c>
      <c r="E168" s="68">
        <v>61</v>
      </c>
      <c r="F168" s="68">
        <f>E168*4</f>
        <v>244</v>
      </c>
      <c r="G168" s="8">
        <f t="shared" si="24"/>
        <v>244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2077</v>
      </c>
      <c r="G169" s="13">
        <f t="shared" si="24"/>
        <v>2077</v>
      </c>
    </row>
    <row r="170" spans="1:7" x14ac:dyDescent="0.2">
      <c r="A170" s="5"/>
      <c r="B170" s="5"/>
      <c r="C170" s="5"/>
      <c r="D170" s="5"/>
      <c r="E170" s="68"/>
      <c r="F170" s="68"/>
      <c r="G170" s="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3659</v>
      </c>
      <c r="G171" s="10">
        <f t="shared" ref="G171:G176" si="25">F171</f>
        <v>3659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1582</v>
      </c>
      <c r="G172" s="8">
        <f t="shared" si="25"/>
        <v>1582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2077</v>
      </c>
      <c r="G173" s="8">
        <f t="shared" si="25"/>
        <v>2077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10">
        <f t="shared" si="25"/>
        <v>0</v>
      </c>
    </row>
    <row r="175" spans="1:7" x14ac:dyDescent="0.2">
      <c r="A175" s="5"/>
      <c r="B175" s="5" t="s">
        <v>16</v>
      </c>
      <c r="C175" s="5"/>
      <c r="D175" s="5"/>
      <c r="E175" s="68"/>
      <c r="F175" s="68">
        <v>0</v>
      </c>
      <c r="G175" s="8">
        <f t="shared" si="25"/>
        <v>0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v>0</v>
      </c>
      <c r="G176" s="8">
        <f t="shared" si="25"/>
        <v>0</v>
      </c>
    </row>
    <row r="177" spans="1:7" x14ac:dyDescent="0.2">
      <c r="E177" s="71"/>
      <c r="F177" s="71"/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1867</v>
      </c>
      <c r="F178" s="65">
        <f>SUM(F179,F195)</f>
        <v>4090</v>
      </c>
      <c r="G178" s="16">
        <f>F178</f>
        <v>4090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1867</v>
      </c>
      <c r="F179" s="66">
        <f>SUM(F180:F183,F187,F190,F193:F194)</f>
        <v>1927</v>
      </c>
      <c r="G179" s="13">
        <f>F179</f>
        <v>1927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 t="shared" ref="F180:G182" si="26">E180</f>
        <v>0</v>
      </c>
      <c r="G180" s="10">
        <f t="shared" si="26"/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 t="shared" si="26"/>
        <v>0</v>
      </c>
      <c r="G181" s="10">
        <f t="shared" si="26"/>
        <v>0</v>
      </c>
    </row>
    <row r="182" spans="1:7" x14ac:dyDescent="0.2">
      <c r="A182" s="5"/>
      <c r="B182" s="5"/>
      <c r="C182" s="9" t="s">
        <v>8</v>
      </c>
      <c r="D182" s="5"/>
      <c r="E182" s="67">
        <v>1700</v>
      </c>
      <c r="F182" s="67">
        <f t="shared" si="26"/>
        <v>1700</v>
      </c>
      <c r="G182" s="10">
        <f t="shared" si="26"/>
        <v>1700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1</v>
      </c>
      <c r="F183" s="67">
        <f>SUM(F184:F186)</f>
        <v>1</v>
      </c>
      <c r="G183" s="10">
        <f>F183</f>
        <v>1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 t="shared" ref="F184:G186" si="27">E184</f>
        <v>0</v>
      </c>
      <c r="G184" s="8">
        <f t="shared" si="27"/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 t="shared" si="27"/>
        <v>0</v>
      </c>
      <c r="G185" s="8">
        <f t="shared" si="27"/>
        <v>0</v>
      </c>
    </row>
    <row r="186" spans="1:7" outlineLevel="1" x14ac:dyDescent="0.2">
      <c r="A186" s="5"/>
      <c r="B186" s="5"/>
      <c r="C186" s="9"/>
      <c r="D186" s="5" t="s">
        <v>8</v>
      </c>
      <c r="E186" s="68">
        <v>1</v>
      </c>
      <c r="F186" s="68">
        <f t="shared" si="27"/>
        <v>1</v>
      </c>
      <c r="G186" s="8">
        <f t="shared" si="27"/>
        <v>1</v>
      </c>
    </row>
    <row r="187" spans="1:7" x14ac:dyDescent="0.2">
      <c r="A187" s="5"/>
      <c r="B187" s="5"/>
      <c r="C187" s="9" t="s">
        <v>3</v>
      </c>
      <c r="E187" s="67">
        <f>SUM(E188:E189)</f>
        <v>120</v>
      </c>
      <c r="F187" s="67">
        <f>SUM(F188:F189)</f>
        <v>120</v>
      </c>
      <c r="G187" s="10">
        <f t="shared" ref="G187:G195" si="28">F187</f>
        <v>120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8">
        <f t="shared" si="28"/>
        <v>0</v>
      </c>
    </row>
    <row r="189" spans="1:7" outlineLevel="1" x14ac:dyDescent="0.2">
      <c r="A189" s="5"/>
      <c r="B189" s="5"/>
      <c r="D189" s="5" t="s">
        <v>10</v>
      </c>
      <c r="E189" s="68">
        <v>120</v>
      </c>
      <c r="F189" s="68">
        <f>E189</f>
        <v>120</v>
      </c>
      <c r="G189" s="8">
        <f t="shared" si="28"/>
        <v>120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46</v>
      </c>
      <c r="F190" s="67">
        <f>SUM(F191:F192)</f>
        <v>106</v>
      </c>
      <c r="G190" s="10">
        <f t="shared" si="28"/>
        <v>106</v>
      </c>
    </row>
    <row r="191" spans="1:7" outlineLevel="1" x14ac:dyDescent="0.2">
      <c r="A191" s="5"/>
      <c r="B191" s="5"/>
      <c r="D191" s="5" t="s">
        <v>11</v>
      </c>
      <c r="E191" s="68">
        <v>26</v>
      </c>
      <c r="F191" s="68">
        <f>E191</f>
        <v>26</v>
      </c>
      <c r="G191" s="8">
        <f t="shared" si="28"/>
        <v>26</v>
      </c>
    </row>
    <row r="192" spans="1:7" outlineLevel="1" x14ac:dyDescent="0.2">
      <c r="A192" s="5"/>
      <c r="B192" s="5"/>
      <c r="C192" s="5"/>
      <c r="D192" s="5" t="s">
        <v>12</v>
      </c>
      <c r="E192" s="68">
        <v>20</v>
      </c>
      <c r="F192" s="68">
        <f>E192*4</f>
        <v>80</v>
      </c>
      <c r="G192" s="8">
        <f t="shared" si="28"/>
        <v>80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10">
        <f t="shared" si="28"/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10">
        <f t="shared" si="28"/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2163</v>
      </c>
      <c r="G195" s="13">
        <f t="shared" si="28"/>
        <v>2163</v>
      </c>
    </row>
    <row r="196" spans="1:7" x14ac:dyDescent="0.2">
      <c r="A196" s="5"/>
      <c r="B196" s="5"/>
      <c r="C196" s="5"/>
      <c r="D196" s="5"/>
      <c r="E196" s="68"/>
      <c r="F196" s="68"/>
      <c r="G196" s="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0</v>
      </c>
      <c r="G197" s="10">
        <f t="shared" ref="G197:G202" si="29">F197</f>
        <v>0</v>
      </c>
    </row>
    <row r="198" spans="1:7" x14ac:dyDescent="0.2">
      <c r="A198" s="9"/>
      <c r="B198" s="5" t="s">
        <v>16</v>
      </c>
      <c r="C198" s="5"/>
      <c r="D198" s="9"/>
      <c r="E198" s="68"/>
      <c r="F198" s="68">
        <v>0</v>
      </c>
      <c r="G198" s="8">
        <f t="shared" si="29"/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v>0</v>
      </c>
      <c r="G199" s="8">
        <f t="shared" si="29"/>
        <v>0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4090</v>
      </c>
      <c r="G200" s="10">
        <f t="shared" si="29"/>
        <v>4090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1927</v>
      </c>
      <c r="G201" s="8">
        <f t="shared" si="29"/>
        <v>1927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f>SUM(F195)</f>
        <v>2163</v>
      </c>
      <c r="G202" s="8">
        <f t="shared" si="29"/>
        <v>2163</v>
      </c>
    </row>
    <row r="203" spans="1:7" ht="15" x14ac:dyDescent="0.25">
      <c r="A203" s="11"/>
      <c r="B203" s="5"/>
      <c r="C203" s="11"/>
      <c r="D203" s="11"/>
      <c r="E203" s="68"/>
      <c r="F203" s="68"/>
      <c r="G203" s="8"/>
    </row>
    <row r="204" spans="1:7" ht="18" x14ac:dyDescent="0.25">
      <c r="A204" s="15" t="s">
        <v>66</v>
      </c>
      <c r="B204" s="6"/>
      <c r="C204" s="6"/>
      <c r="D204" s="7"/>
      <c r="E204" s="65">
        <f>SUM(E205,E219)</f>
        <v>2907</v>
      </c>
      <c r="F204" s="65">
        <f>SUM(F205,F219)</f>
        <v>8322</v>
      </c>
      <c r="G204" s="16">
        <f t="shared" ref="G204:G211" si="30">F204</f>
        <v>8322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2907</v>
      </c>
      <c r="F205" s="66">
        <f>SUM(F206:F209,F213,F216)</f>
        <v>2907</v>
      </c>
      <c r="G205" s="13">
        <f t="shared" si="30"/>
        <v>2907</v>
      </c>
    </row>
    <row r="206" spans="1:7" x14ac:dyDescent="0.2">
      <c r="A206" s="5"/>
      <c r="B206" s="5"/>
      <c r="C206" s="9" t="s">
        <v>6</v>
      </c>
      <c r="D206" s="5"/>
      <c r="E206" s="67">
        <v>0</v>
      </c>
      <c r="F206" s="67">
        <f>E206</f>
        <v>0</v>
      </c>
      <c r="G206" s="10">
        <f t="shared" si="30"/>
        <v>0</v>
      </c>
    </row>
    <row r="207" spans="1:7" x14ac:dyDescent="0.2">
      <c r="A207" s="5"/>
      <c r="B207" s="5"/>
      <c r="C207" s="9" t="s">
        <v>7</v>
      </c>
      <c r="D207" s="5"/>
      <c r="E207" s="67">
        <v>2871</v>
      </c>
      <c r="F207" s="67">
        <f>E207</f>
        <v>2871</v>
      </c>
      <c r="G207" s="10">
        <f t="shared" si="30"/>
        <v>2871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10">
        <f t="shared" si="30"/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35</v>
      </c>
      <c r="F209" s="67">
        <f>SUM(F210:F212)</f>
        <v>35</v>
      </c>
      <c r="G209" s="10">
        <f t="shared" si="30"/>
        <v>35</v>
      </c>
    </row>
    <row r="210" spans="1:7" outlineLevel="1" x14ac:dyDescent="0.2">
      <c r="A210" s="5"/>
      <c r="B210" s="5"/>
      <c r="C210" s="9"/>
      <c r="D210" s="5" t="s">
        <v>6</v>
      </c>
      <c r="E210" s="68">
        <v>0</v>
      </c>
      <c r="F210" s="68">
        <f>E210</f>
        <v>0</v>
      </c>
      <c r="G210" s="8">
        <f t="shared" si="30"/>
        <v>0</v>
      </c>
    </row>
    <row r="211" spans="1:7" outlineLevel="1" x14ac:dyDescent="0.2">
      <c r="A211" s="5"/>
      <c r="B211" s="5"/>
      <c r="C211" s="9"/>
      <c r="D211" s="5" t="s">
        <v>7</v>
      </c>
      <c r="E211" s="68">
        <v>35</v>
      </c>
      <c r="F211" s="68">
        <f>E211</f>
        <v>35</v>
      </c>
      <c r="G211" s="8">
        <f t="shared" si="30"/>
        <v>35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 t="shared" ref="F212:G219" si="31">E212</f>
        <v>0</v>
      </c>
      <c r="G212" s="8">
        <f t="shared" si="31"/>
        <v>0</v>
      </c>
    </row>
    <row r="213" spans="1:7" x14ac:dyDescent="0.2">
      <c r="A213" s="5"/>
      <c r="B213" s="5"/>
      <c r="C213" s="9" t="s">
        <v>3</v>
      </c>
      <c r="E213" s="67">
        <f>SUM(E214:E215)</f>
        <v>1</v>
      </c>
      <c r="F213" s="67">
        <f>SUM(F214:F215)</f>
        <v>1</v>
      </c>
      <c r="G213" s="10">
        <f t="shared" si="31"/>
        <v>1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8">
        <f t="shared" si="31"/>
        <v>0</v>
      </c>
    </row>
    <row r="215" spans="1:7" outlineLevel="1" x14ac:dyDescent="0.2">
      <c r="A215" s="5"/>
      <c r="B215" s="5"/>
      <c r="D215" s="5" t="s">
        <v>10</v>
      </c>
      <c r="E215" s="68">
        <v>1</v>
      </c>
      <c r="F215" s="68">
        <f>E215</f>
        <v>1</v>
      </c>
      <c r="G215" s="8">
        <f t="shared" si="31"/>
        <v>1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0</v>
      </c>
      <c r="F216" s="67">
        <f>SUM(F217:F218)</f>
        <v>0</v>
      </c>
      <c r="G216" s="10">
        <f t="shared" si="31"/>
        <v>0</v>
      </c>
    </row>
    <row r="217" spans="1:7" outlineLevel="1" x14ac:dyDescent="0.2">
      <c r="A217" s="5"/>
      <c r="B217" s="5"/>
      <c r="D217" s="5" t="s">
        <v>11</v>
      </c>
      <c r="E217" s="68">
        <v>0</v>
      </c>
      <c r="F217" s="68">
        <f>E217</f>
        <v>0</v>
      </c>
      <c r="G217" s="8">
        <f t="shared" si="31"/>
        <v>0</v>
      </c>
    </row>
    <row r="218" spans="1:7" outlineLevel="1" x14ac:dyDescent="0.2">
      <c r="A218" s="5"/>
      <c r="B218" s="5"/>
      <c r="C218" s="5"/>
      <c r="D218" s="5" t="s">
        <v>12</v>
      </c>
      <c r="E218" s="68">
        <v>0</v>
      </c>
      <c r="F218" s="68">
        <f>E218*4</f>
        <v>0</v>
      </c>
      <c r="G218" s="8">
        <f t="shared" si="31"/>
        <v>0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5415</v>
      </c>
      <c r="G219" s="13">
        <f t="shared" si="31"/>
        <v>5415</v>
      </c>
    </row>
    <row r="220" spans="1:7" x14ac:dyDescent="0.2">
      <c r="A220" s="5"/>
      <c r="B220" s="5"/>
      <c r="C220" s="5"/>
      <c r="D220" s="5"/>
      <c r="E220" s="68"/>
      <c r="F220" s="68"/>
      <c r="G220" s="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8322</v>
      </c>
      <c r="G221" s="10">
        <f t="shared" ref="G221:G226" si="32">F221</f>
        <v>8322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2907</v>
      </c>
      <c r="G222" s="8">
        <f t="shared" si="32"/>
        <v>2907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5415</v>
      </c>
      <c r="G223" s="8">
        <f t="shared" si="32"/>
        <v>5415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8322</v>
      </c>
      <c r="G224" s="10">
        <f t="shared" si="32"/>
        <v>8322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2907</v>
      </c>
      <c r="G225" s="8">
        <f t="shared" si="32"/>
        <v>2907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f>SUM(F219)</f>
        <v>5415</v>
      </c>
      <c r="G226" s="8">
        <f t="shared" si="32"/>
        <v>5415</v>
      </c>
    </row>
    <row r="227" spans="1:7" x14ac:dyDescent="0.2">
      <c r="E227" s="71"/>
      <c r="F227" s="71"/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1691</v>
      </c>
      <c r="F228" s="65">
        <f>SUM(F229,F243)</f>
        <v>3551</v>
      </c>
      <c r="G228" s="16">
        <f>F228</f>
        <v>3551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1691</v>
      </c>
      <c r="F229" s="66">
        <f>SUM(F230:F233,F237,F240)</f>
        <v>1691</v>
      </c>
      <c r="G229" s="13">
        <f>F229</f>
        <v>1691</v>
      </c>
    </row>
    <row r="230" spans="1:7" x14ac:dyDescent="0.2">
      <c r="A230" s="5"/>
      <c r="B230" s="5"/>
      <c r="C230" s="9" t="s">
        <v>6</v>
      </c>
      <c r="D230" s="5"/>
      <c r="E230" s="67">
        <v>1591</v>
      </c>
      <c r="F230" s="67">
        <f t="shared" ref="F230:G232" si="33">E230</f>
        <v>1591</v>
      </c>
      <c r="G230" s="10">
        <f t="shared" si="33"/>
        <v>1591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 t="shared" si="33"/>
        <v>0</v>
      </c>
      <c r="G231" s="10">
        <f t="shared" si="33"/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 t="shared" si="33"/>
        <v>0</v>
      </c>
      <c r="G232" s="10">
        <f t="shared" si="33"/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13</v>
      </c>
      <c r="F233" s="67">
        <f>SUM(F234:F236)</f>
        <v>13</v>
      </c>
      <c r="G233" s="10">
        <f>F233</f>
        <v>13</v>
      </c>
    </row>
    <row r="234" spans="1:7" outlineLevel="1" x14ac:dyDescent="0.2">
      <c r="A234" s="5"/>
      <c r="B234" s="5"/>
      <c r="C234" s="9"/>
      <c r="D234" s="5" t="s">
        <v>6</v>
      </c>
      <c r="E234" s="68">
        <v>13</v>
      </c>
      <c r="F234" s="68">
        <f t="shared" ref="F234:G236" si="34">E234</f>
        <v>13</v>
      </c>
      <c r="G234" s="8">
        <f t="shared" si="34"/>
        <v>13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 t="shared" si="34"/>
        <v>0</v>
      </c>
      <c r="G235" s="8">
        <f t="shared" si="34"/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 t="shared" si="34"/>
        <v>0</v>
      </c>
      <c r="G236" s="8">
        <f t="shared" si="34"/>
        <v>0</v>
      </c>
    </row>
    <row r="237" spans="1:7" x14ac:dyDescent="0.2">
      <c r="A237" s="5"/>
      <c r="B237" s="5"/>
      <c r="C237" s="9" t="s">
        <v>3</v>
      </c>
      <c r="E237" s="67">
        <f>SUM(E238:E239)</f>
        <v>28</v>
      </c>
      <c r="F237" s="67">
        <f>SUM(F238:F239)</f>
        <v>28</v>
      </c>
      <c r="G237" s="10">
        <f t="shared" ref="G237:G243" si="35">F237</f>
        <v>28</v>
      </c>
    </row>
    <row r="238" spans="1:7" outlineLevel="1" x14ac:dyDescent="0.2">
      <c r="A238" s="5"/>
      <c r="B238" s="5"/>
      <c r="D238" s="5" t="s">
        <v>9</v>
      </c>
      <c r="E238" s="68">
        <v>28</v>
      </c>
      <c r="F238" s="68">
        <f>E238</f>
        <v>28</v>
      </c>
      <c r="G238" s="8">
        <f t="shared" si="35"/>
        <v>28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8">
        <f t="shared" si="35"/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59</v>
      </c>
      <c r="F240" s="67">
        <f>SUM(F241:F242)</f>
        <v>59</v>
      </c>
      <c r="G240" s="10">
        <f t="shared" si="35"/>
        <v>59</v>
      </c>
    </row>
    <row r="241" spans="1:7" outlineLevel="1" x14ac:dyDescent="0.2">
      <c r="A241" s="5"/>
      <c r="B241" s="5"/>
      <c r="D241" s="5" t="s">
        <v>11</v>
      </c>
      <c r="E241" s="68">
        <v>59</v>
      </c>
      <c r="F241" s="68">
        <f>E241</f>
        <v>59</v>
      </c>
      <c r="G241" s="8">
        <f t="shared" si="35"/>
        <v>59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8">
        <f t="shared" si="35"/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1860</v>
      </c>
      <c r="G243" s="13">
        <f t="shared" si="35"/>
        <v>1860</v>
      </c>
    </row>
    <row r="244" spans="1:7" x14ac:dyDescent="0.2">
      <c r="A244" s="5"/>
      <c r="B244" s="5"/>
      <c r="C244" s="5"/>
      <c r="D244" s="5"/>
      <c r="E244" s="68"/>
      <c r="F244" s="68"/>
      <c r="G244" s="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3551</v>
      </c>
      <c r="G245" s="10">
        <f t="shared" ref="G245:G250" si="36">F245</f>
        <v>3551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1691</v>
      </c>
      <c r="G246" s="8">
        <f t="shared" si="36"/>
        <v>1691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1860</v>
      </c>
      <c r="G247" s="8">
        <f t="shared" si="36"/>
        <v>1860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10">
        <f t="shared" si="36"/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8">
        <f t="shared" si="36"/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v>0</v>
      </c>
      <c r="G250" s="8">
        <f t="shared" si="36"/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42" t="s">
        <v>48</v>
      </c>
      <c r="F255" s="42" t="s">
        <v>48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8" ht="15.75" x14ac:dyDescent="0.25">
      <c r="B257" s="14" t="s">
        <v>75</v>
      </c>
      <c r="C257" s="14"/>
      <c r="D257" s="14"/>
      <c r="E257" s="13">
        <f>SUM(E258:E267)</f>
        <v>7809</v>
      </c>
      <c r="F257" s="13">
        <f>SUM(F258:F267)</f>
        <v>13234</v>
      </c>
      <c r="G257" s="13">
        <f>E257</f>
        <v>7809</v>
      </c>
    </row>
    <row r="258" spans="1:8" x14ac:dyDescent="0.2">
      <c r="B258" s="9" t="s">
        <v>71</v>
      </c>
      <c r="C258" s="9"/>
      <c r="D258" s="9"/>
      <c r="E258" s="10">
        <v>1130</v>
      </c>
      <c r="F258" s="10">
        <v>2464</v>
      </c>
      <c r="G258" s="10">
        <f>E258</f>
        <v>1130</v>
      </c>
    </row>
    <row r="259" spans="1:8" x14ac:dyDescent="0.2">
      <c r="B259" s="9" t="s">
        <v>18</v>
      </c>
      <c r="C259" s="9"/>
      <c r="D259" s="9"/>
      <c r="E259" s="10">
        <v>2642</v>
      </c>
      <c r="F259" s="10">
        <v>5061</v>
      </c>
      <c r="G259" s="10">
        <f t="shared" ref="G259:G267" si="37">E259</f>
        <v>2642</v>
      </c>
    </row>
    <row r="260" spans="1:8" x14ac:dyDescent="0.2">
      <c r="B260" s="9" t="s">
        <v>19</v>
      </c>
      <c r="C260" s="9"/>
      <c r="D260" s="9"/>
      <c r="E260" s="10">
        <v>0</v>
      </c>
      <c r="F260" s="10">
        <v>0</v>
      </c>
      <c r="G260" s="10">
        <f t="shared" si="37"/>
        <v>0</v>
      </c>
    </row>
    <row r="261" spans="1:8" x14ac:dyDescent="0.2">
      <c r="B261" s="9" t="s">
        <v>20</v>
      </c>
      <c r="C261" s="9"/>
      <c r="D261" s="9"/>
      <c r="E261" s="10">
        <v>1444</v>
      </c>
      <c r="F261" s="10">
        <v>1852</v>
      </c>
      <c r="G261" s="10">
        <f t="shared" si="37"/>
        <v>1444</v>
      </c>
    </row>
    <row r="262" spans="1:8" x14ac:dyDescent="0.2">
      <c r="B262" s="9" t="s">
        <v>21</v>
      </c>
      <c r="C262" s="9"/>
      <c r="D262" s="9"/>
      <c r="E262" s="10">
        <v>534</v>
      </c>
      <c r="F262" s="10">
        <v>765</v>
      </c>
      <c r="G262" s="10">
        <f t="shared" si="37"/>
        <v>534</v>
      </c>
    </row>
    <row r="263" spans="1:8" x14ac:dyDescent="0.2">
      <c r="B263" s="9" t="s">
        <v>22</v>
      </c>
      <c r="C263" s="9"/>
      <c r="D263" s="9"/>
      <c r="E263" s="10">
        <v>132</v>
      </c>
      <c r="F263" s="10">
        <v>237</v>
      </c>
      <c r="G263" s="10">
        <f t="shared" si="37"/>
        <v>132</v>
      </c>
    </row>
    <row r="264" spans="1:8" x14ac:dyDescent="0.2">
      <c r="B264" s="9" t="s">
        <v>23</v>
      </c>
      <c r="C264" s="9"/>
      <c r="D264" s="9"/>
      <c r="E264" s="10">
        <v>1444</v>
      </c>
      <c r="F264" s="10">
        <v>1852</v>
      </c>
      <c r="G264" s="10">
        <f t="shared" si="37"/>
        <v>1444</v>
      </c>
    </row>
    <row r="265" spans="1:8" x14ac:dyDescent="0.2">
      <c r="B265" s="9" t="s">
        <v>24</v>
      </c>
      <c r="C265" s="9"/>
      <c r="D265" s="9"/>
      <c r="E265" s="10">
        <v>285</v>
      </c>
      <c r="F265" s="10">
        <v>320</v>
      </c>
      <c r="G265" s="10">
        <f t="shared" si="37"/>
        <v>285</v>
      </c>
    </row>
    <row r="266" spans="1:8" x14ac:dyDescent="0.2">
      <c r="B266" s="9" t="s">
        <v>66</v>
      </c>
      <c r="C266" s="9"/>
      <c r="D266" s="9"/>
      <c r="E266" s="10">
        <v>148</v>
      </c>
      <c r="F266" s="10">
        <v>389</v>
      </c>
      <c r="G266" s="10">
        <f t="shared" si="37"/>
        <v>148</v>
      </c>
    </row>
    <row r="267" spans="1:8" x14ac:dyDescent="0.2">
      <c r="B267" s="9" t="s">
        <v>70</v>
      </c>
      <c r="C267" s="9"/>
      <c r="D267" s="9"/>
      <c r="E267" s="10">
        <v>50</v>
      </c>
      <c r="F267" s="10">
        <v>294</v>
      </c>
      <c r="G267" s="10">
        <f t="shared" si="37"/>
        <v>50</v>
      </c>
    </row>
    <row r="268" spans="1:8" s="5" customFormat="1" x14ac:dyDescent="0.2">
      <c r="E268" s="8"/>
      <c r="F268" s="8"/>
      <c r="G268" s="8"/>
    </row>
    <row r="269" spans="1:8" s="5" customFormat="1" x14ac:dyDescent="0.2">
      <c r="B269" s="5" t="s">
        <v>72</v>
      </c>
      <c r="E269" s="8"/>
      <c r="F269" s="8"/>
      <c r="G269" s="8"/>
    </row>
    <row r="270" spans="1:8" s="5" customFormat="1" x14ac:dyDescent="0.2">
      <c r="E270" s="8"/>
      <c r="F270" s="8"/>
      <c r="G270" s="8"/>
    </row>
    <row r="271" spans="1:8" x14ac:dyDescent="0.2">
      <c r="H271" s="50"/>
    </row>
    <row r="272" spans="1:8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  <c r="H272" s="59"/>
    </row>
    <row r="273" spans="1:8" x14ac:dyDescent="0.2">
      <c r="A273" s="49"/>
      <c r="B273" s="50"/>
      <c r="C273" s="50"/>
      <c r="D273" s="51"/>
      <c r="E273" s="52"/>
      <c r="F273" s="53"/>
      <c r="G273" s="62"/>
      <c r="H273" s="59"/>
    </row>
    <row r="274" spans="1:8" x14ac:dyDescent="0.2">
      <c r="A274" s="49"/>
      <c r="B274" s="50"/>
      <c r="C274" s="50"/>
      <c r="D274" s="51"/>
      <c r="E274" s="52"/>
      <c r="F274" s="53"/>
      <c r="G274" s="62"/>
      <c r="H274" s="59"/>
    </row>
    <row r="275" spans="1:8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  <c r="H275" s="60"/>
    </row>
    <row r="276" spans="1:8" x14ac:dyDescent="0.2">
      <c r="A276" s="49"/>
      <c r="B276" s="50"/>
      <c r="C276" s="50"/>
      <c r="D276" s="51"/>
      <c r="E276" s="52"/>
      <c r="F276" s="53"/>
      <c r="G276" s="62"/>
      <c r="H276" s="59"/>
    </row>
    <row r="277" spans="1:8" ht="15" x14ac:dyDescent="0.25">
      <c r="A277" s="54"/>
      <c r="B277" s="55"/>
      <c r="C277" s="55"/>
      <c r="D277" s="56"/>
      <c r="E277" s="57"/>
      <c r="F277" s="58"/>
      <c r="G277" s="63"/>
      <c r="H277" s="60"/>
    </row>
    <row r="278" spans="1:8" x14ac:dyDescent="0.2">
      <c r="H278" s="50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2" customWidth="1"/>
    <col min="6" max="6" width="15.7109375" style="2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42" t="s">
        <v>49</v>
      </c>
      <c r="F1" s="42" t="s">
        <v>49</v>
      </c>
      <c r="G1" s="42" t="s">
        <v>77</v>
      </c>
    </row>
    <row r="2" spans="1:7" ht="15" x14ac:dyDescent="0.25">
      <c r="A2" s="1"/>
      <c r="B2" s="1"/>
      <c r="C2" s="1"/>
      <c r="D2" s="1"/>
      <c r="E2" s="43" t="s">
        <v>59</v>
      </c>
      <c r="F2" s="4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4">
        <f>SUM(E6,E31,E57,E81,E105,E129,E154,E178,E204,E228)</f>
        <v>43491</v>
      </c>
      <c r="F4" s="4">
        <f>SUM(F6,F31,F57,F81,F105,F129,F154,F178,F204,F228)</f>
        <v>103676</v>
      </c>
      <c r="G4" s="4">
        <f>F4+Jan!G4</f>
        <v>214919</v>
      </c>
    </row>
    <row r="5" spans="1:7" s="5" customFormat="1" x14ac:dyDescent="0.2">
      <c r="E5" s="2"/>
      <c r="F5" s="2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15143</v>
      </c>
      <c r="F6" s="65">
        <f>SUM(F7,F22)</f>
        <v>24090</v>
      </c>
      <c r="G6" s="16">
        <f>F6+Jan!G6</f>
        <v>46081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15143</v>
      </c>
      <c r="F7" s="66">
        <f>SUM(F8:F11,F15,F18,F21)</f>
        <v>16616</v>
      </c>
      <c r="G7" s="13">
        <f>F7+Jan!G7</f>
        <v>33077</v>
      </c>
    </row>
    <row r="8" spans="1:7" x14ac:dyDescent="0.2">
      <c r="A8" s="5"/>
      <c r="B8" s="5"/>
      <c r="C8" s="9" t="s">
        <v>6</v>
      </c>
      <c r="D8" s="5"/>
      <c r="E8" s="67">
        <v>0</v>
      </c>
      <c r="F8" s="67">
        <f>E8</f>
        <v>0</v>
      </c>
      <c r="G8" s="10">
        <f>F8+Jan!G8</f>
        <v>0</v>
      </c>
    </row>
    <row r="9" spans="1:7" x14ac:dyDescent="0.2">
      <c r="A9" s="5"/>
      <c r="B9" s="5"/>
      <c r="C9" s="9" t="s">
        <v>7</v>
      </c>
      <c r="D9" s="5"/>
      <c r="E9" s="67">
        <v>12533</v>
      </c>
      <c r="F9" s="67">
        <f>E9</f>
        <v>12533</v>
      </c>
      <c r="G9" s="10">
        <f>F9+Jan!G9</f>
        <v>24229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>E10</f>
        <v>0</v>
      </c>
      <c r="G10" s="10">
        <f>F10+Jan!G10</f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39</v>
      </c>
      <c r="F11" s="67">
        <f>SUM(F12:F14)</f>
        <v>39</v>
      </c>
      <c r="G11" s="10">
        <f>F11+Jan!G11</f>
        <v>85</v>
      </c>
    </row>
    <row r="12" spans="1:7" outlineLevel="1" x14ac:dyDescent="0.2">
      <c r="A12" s="5"/>
      <c r="B12" s="5"/>
      <c r="C12" s="9"/>
      <c r="D12" s="5" t="s">
        <v>6</v>
      </c>
      <c r="E12" s="68">
        <v>0</v>
      </c>
      <c r="F12" s="68">
        <f>E12</f>
        <v>0</v>
      </c>
      <c r="G12" s="8">
        <f>F12+Jan!G12</f>
        <v>0</v>
      </c>
    </row>
    <row r="13" spans="1:7" outlineLevel="1" x14ac:dyDescent="0.2">
      <c r="A13" s="5"/>
      <c r="B13" s="5"/>
      <c r="C13" s="9"/>
      <c r="D13" s="5" t="s">
        <v>7</v>
      </c>
      <c r="E13" s="68">
        <v>39</v>
      </c>
      <c r="F13" s="68">
        <f>E13</f>
        <v>39</v>
      </c>
      <c r="G13" s="8">
        <f>F13+Jan!G13</f>
        <v>85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>E14</f>
        <v>0</v>
      </c>
      <c r="G14" s="8">
        <f>F14+Jan!G14</f>
        <v>0</v>
      </c>
    </row>
    <row r="15" spans="1:7" x14ac:dyDescent="0.2">
      <c r="A15" s="5"/>
      <c r="B15" s="5"/>
      <c r="C15" s="9" t="s">
        <v>3</v>
      </c>
      <c r="E15" s="67">
        <f>SUM(E16:E17)</f>
        <v>1401</v>
      </c>
      <c r="F15" s="67">
        <f>SUM(F16:F17)</f>
        <v>1401</v>
      </c>
      <c r="G15" s="10">
        <f>F15+Jan!G15</f>
        <v>3029</v>
      </c>
    </row>
    <row r="16" spans="1:7" outlineLevel="1" x14ac:dyDescent="0.2">
      <c r="A16" s="5"/>
      <c r="B16" s="5"/>
      <c r="D16" s="5" t="s">
        <v>9</v>
      </c>
      <c r="E16" s="68">
        <v>88</v>
      </c>
      <c r="F16" s="68">
        <f>E16</f>
        <v>88</v>
      </c>
      <c r="G16" s="8">
        <f>F16+Jan!G16</f>
        <v>137</v>
      </c>
    </row>
    <row r="17" spans="1:7" outlineLevel="1" x14ac:dyDescent="0.2">
      <c r="A17" s="5"/>
      <c r="B17" s="5"/>
      <c r="D17" s="5" t="s">
        <v>10</v>
      </c>
      <c r="E17" s="68">
        <v>1313</v>
      </c>
      <c r="F17" s="68">
        <f>E17</f>
        <v>1313</v>
      </c>
      <c r="G17" s="8">
        <f>F17+Jan!G17</f>
        <v>2892</v>
      </c>
    </row>
    <row r="18" spans="1:7" x14ac:dyDescent="0.2">
      <c r="A18" s="5"/>
      <c r="B18" s="5"/>
      <c r="C18" s="9" t="s">
        <v>2</v>
      </c>
      <c r="D18" s="5"/>
      <c r="E18" s="67">
        <f>SUM(E19:E20)</f>
        <v>970</v>
      </c>
      <c r="F18" s="67">
        <f>SUM(F19:F20)</f>
        <v>1843</v>
      </c>
      <c r="G18" s="10">
        <f>F18+Jan!G18</f>
        <v>4082</v>
      </c>
    </row>
    <row r="19" spans="1:7" outlineLevel="1" x14ac:dyDescent="0.2">
      <c r="A19" s="5"/>
      <c r="B19" s="5"/>
      <c r="D19" s="5" t="s">
        <v>11</v>
      </c>
      <c r="E19" s="68">
        <v>679</v>
      </c>
      <c r="F19" s="68">
        <f>E19</f>
        <v>679</v>
      </c>
      <c r="G19" s="8">
        <f>F19+Jan!G19</f>
        <v>1590</v>
      </c>
    </row>
    <row r="20" spans="1:7" outlineLevel="1" x14ac:dyDescent="0.2">
      <c r="A20" s="5"/>
      <c r="B20" s="5"/>
      <c r="C20" s="5"/>
      <c r="D20" s="5" t="s">
        <v>12</v>
      </c>
      <c r="E20" s="68">
        <v>291</v>
      </c>
      <c r="F20" s="68">
        <f>E20*4</f>
        <v>1164</v>
      </c>
      <c r="G20" s="8">
        <f>F20+Jan!G20</f>
        <v>2492</v>
      </c>
    </row>
    <row r="21" spans="1:7" x14ac:dyDescent="0.2">
      <c r="A21" s="5"/>
      <c r="B21" s="5"/>
      <c r="C21" s="9" t="s">
        <v>26</v>
      </c>
      <c r="D21" s="5"/>
      <c r="E21" s="67">
        <v>200</v>
      </c>
      <c r="F21" s="67">
        <f>E21*4</f>
        <v>800</v>
      </c>
      <c r="G21" s="10">
        <f>F21+Jan!G21</f>
        <v>1652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7474</v>
      </c>
      <c r="G22" s="13">
        <f>F22+Jan!G22</f>
        <v>13004</v>
      </c>
    </row>
    <row r="23" spans="1:7" x14ac:dyDescent="0.2">
      <c r="A23" s="5"/>
      <c r="B23" s="5"/>
      <c r="C23" s="5"/>
      <c r="D23" s="5"/>
      <c r="E23" s="68"/>
      <c r="F23" s="68"/>
      <c r="G23" s="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24090</v>
      </c>
      <c r="G24" s="10">
        <f>F24+Jan!G24</f>
        <v>46081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16616</v>
      </c>
      <c r="G25" s="8">
        <f>F25+Jan!G25</f>
        <v>33077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7474</v>
      </c>
      <c r="G26" s="8">
        <f>F26+Jan!G26</f>
        <v>13004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23711</v>
      </c>
      <c r="G27" s="10">
        <f>F27+Jan!G27</f>
        <v>45256</v>
      </c>
    </row>
    <row r="28" spans="1:7" x14ac:dyDescent="0.2">
      <c r="A28" s="5"/>
      <c r="B28" s="5" t="s">
        <v>16</v>
      </c>
      <c r="C28" s="5"/>
      <c r="D28" s="5"/>
      <c r="E28" s="68"/>
      <c r="F28" s="68">
        <f>SUM(F9,F10,F13,F14,F17,F19,F20,F21)</f>
        <v>16528</v>
      </c>
      <c r="G28" s="8">
        <f>F28+Jan!G28</f>
        <v>32940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7183</v>
      </c>
      <c r="G29" s="8">
        <f>F29+Jan!G29</f>
        <v>12316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12"/>
    </row>
    <row r="31" spans="1:7" ht="18" x14ac:dyDescent="0.25">
      <c r="A31" s="15" t="s">
        <v>18</v>
      </c>
      <c r="B31" s="6"/>
      <c r="C31" s="6"/>
      <c r="D31" s="7"/>
      <c r="E31" s="65">
        <f>SUM(E32,E48)</f>
        <v>9558</v>
      </c>
      <c r="F31" s="65">
        <f>SUM(F32,F48)</f>
        <v>15479</v>
      </c>
      <c r="G31" s="16">
        <f>F31+Jan!G31</f>
        <v>51645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9558</v>
      </c>
      <c r="F32" s="66">
        <f>SUM(F33:F36,F40,F43,F46,F47)</f>
        <v>9636</v>
      </c>
      <c r="G32" s="13">
        <f>F32+Jan!G32</f>
        <v>35514</v>
      </c>
    </row>
    <row r="33" spans="1:7" s="5" customFormat="1" x14ac:dyDescent="0.2">
      <c r="B33" s="9"/>
      <c r="C33" s="9" t="s">
        <v>68</v>
      </c>
      <c r="E33" s="67">
        <v>8859</v>
      </c>
      <c r="F33" s="67">
        <f>E33</f>
        <v>8859</v>
      </c>
      <c r="G33" s="10">
        <f>F33+Jan!G33</f>
        <v>14093</v>
      </c>
    </row>
    <row r="34" spans="1:7" x14ac:dyDescent="0.2">
      <c r="A34" s="5"/>
      <c r="B34" s="5"/>
      <c r="C34" s="9" t="s">
        <v>25</v>
      </c>
      <c r="D34" s="5"/>
      <c r="E34" s="67">
        <v>0</v>
      </c>
      <c r="F34" s="67">
        <f>E34</f>
        <v>0</v>
      </c>
      <c r="G34" s="10">
        <f>F34+Jan!G34</f>
        <v>17302</v>
      </c>
    </row>
    <row r="35" spans="1:7" x14ac:dyDescent="0.2">
      <c r="A35" s="5"/>
      <c r="B35" s="5"/>
      <c r="C35" s="9" t="s">
        <v>69</v>
      </c>
      <c r="D35" s="5"/>
      <c r="E35" s="67">
        <v>0</v>
      </c>
      <c r="F35" s="67">
        <f>E35</f>
        <v>0</v>
      </c>
      <c r="G35" s="10">
        <f>F35+Jan!G35</f>
        <v>6</v>
      </c>
    </row>
    <row r="36" spans="1:7" x14ac:dyDescent="0.2">
      <c r="A36" s="5"/>
      <c r="B36" s="5"/>
      <c r="C36" s="9" t="s">
        <v>13</v>
      </c>
      <c r="D36" s="5"/>
      <c r="E36" s="67">
        <f>SUM(E37:E39)</f>
        <v>112</v>
      </c>
      <c r="F36" s="67">
        <f>SUM(F37:F39)</f>
        <v>112</v>
      </c>
      <c r="G36" s="10">
        <f>F36+Jan!G36</f>
        <v>255</v>
      </c>
    </row>
    <row r="37" spans="1:7" x14ac:dyDescent="0.2">
      <c r="A37" s="5"/>
      <c r="B37" s="5"/>
      <c r="C37" s="9"/>
      <c r="D37" s="5" t="s">
        <v>68</v>
      </c>
      <c r="E37" s="68">
        <v>112</v>
      </c>
      <c r="F37" s="68">
        <f>E37</f>
        <v>112</v>
      </c>
      <c r="G37" s="8">
        <f>F37+Jan!G37</f>
        <v>112</v>
      </c>
    </row>
    <row r="38" spans="1:7" outlineLevel="1" x14ac:dyDescent="0.2">
      <c r="A38" s="5"/>
      <c r="B38" s="5"/>
      <c r="C38" s="9"/>
      <c r="D38" s="5" t="s">
        <v>25</v>
      </c>
      <c r="E38" s="68">
        <v>0</v>
      </c>
      <c r="F38" s="68">
        <f>E38</f>
        <v>0</v>
      </c>
      <c r="G38" s="8">
        <f>F38+Jan!G38</f>
        <v>143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8">
        <f>F39+Jan!G39</f>
        <v>0</v>
      </c>
    </row>
    <row r="40" spans="1:7" x14ac:dyDescent="0.2">
      <c r="A40" s="5"/>
      <c r="B40" s="5"/>
      <c r="C40" s="9" t="s">
        <v>3</v>
      </c>
      <c r="E40" s="67">
        <f>SUM(E41:E42)</f>
        <v>386</v>
      </c>
      <c r="F40" s="67">
        <f>SUM(F41:F42)</f>
        <v>386</v>
      </c>
      <c r="G40" s="10">
        <f>F40+Jan!G40</f>
        <v>1791</v>
      </c>
    </row>
    <row r="41" spans="1:7" outlineLevel="1" x14ac:dyDescent="0.2">
      <c r="A41" s="5"/>
      <c r="B41" s="5"/>
      <c r="D41" s="5" t="s">
        <v>9</v>
      </c>
      <c r="E41" s="68">
        <v>6</v>
      </c>
      <c r="F41" s="68">
        <f>E41</f>
        <v>6</v>
      </c>
      <c r="G41" s="8">
        <f>F41+Jan!G41</f>
        <v>21</v>
      </c>
    </row>
    <row r="42" spans="1:7" outlineLevel="1" x14ac:dyDescent="0.2">
      <c r="A42" s="5"/>
      <c r="B42" s="5"/>
      <c r="D42" s="5" t="s">
        <v>10</v>
      </c>
      <c r="E42" s="68">
        <v>380</v>
      </c>
      <c r="F42" s="68">
        <f>E42</f>
        <v>380</v>
      </c>
      <c r="G42" s="8">
        <f>F42+Jan!G42</f>
        <v>1770</v>
      </c>
    </row>
    <row r="43" spans="1:7" x14ac:dyDescent="0.2">
      <c r="A43" s="5"/>
      <c r="B43" s="5"/>
      <c r="C43" s="9" t="s">
        <v>2</v>
      </c>
      <c r="D43" s="5"/>
      <c r="E43" s="67">
        <f>SUM(E44:E45)</f>
        <v>65</v>
      </c>
      <c r="F43" s="67">
        <f>SUM(F44:F45)</f>
        <v>140</v>
      </c>
      <c r="G43" s="10">
        <f>F43+Jan!G43</f>
        <v>558</v>
      </c>
    </row>
    <row r="44" spans="1:7" outlineLevel="1" x14ac:dyDescent="0.2">
      <c r="A44" s="5"/>
      <c r="B44" s="5"/>
      <c r="D44" s="5" t="s">
        <v>11</v>
      </c>
      <c r="E44" s="68">
        <v>40</v>
      </c>
      <c r="F44" s="68">
        <f>E44</f>
        <v>40</v>
      </c>
      <c r="G44" s="8">
        <f>F44+Jan!G44</f>
        <v>210</v>
      </c>
    </row>
    <row r="45" spans="1:7" outlineLevel="1" x14ac:dyDescent="0.2">
      <c r="A45" s="5"/>
      <c r="B45" s="5"/>
      <c r="C45" s="5"/>
      <c r="D45" s="5" t="s">
        <v>12</v>
      </c>
      <c r="E45" s="68">
        <v>25</v>
      </c>
      <c r="F45" s="68">
        <f>E45*4</f>
        <v>100</v>
      </c>
      <c r="G45" s="8">
        <f>F45+Jan!G45</f>
        <v>348</v>
      </c>
    </row>
    <row r="46" spans="1:7" x14ac:dyDescent="0.2">
      <c r="A46" s="5"/>
      <c r="B46" s="5"/>
      <c r="C46" s="9" t="s">
        <v>26</v>
      </c>
      <c r="D46" s="5"/>
      <c r="E46" s="67">
        <v>1</v>
      </c>
      <c r="F46" s="67">
        <f>E46*4</f>
        <v>4</v>
      </c>
      <c r="G46" s="10">
        <f>F46+Jan!G46</f>
        <v>524</v>
      </c>
    </row>
    <row r="47" spans="1:7" x14ac:dyDescent="0.2">
      <c r="A47" s="5"/>
      <c r="B47" s="5"/>
      <c r="C47" s="9" t="s">
        <v>27</v>
      </c>
      <c r="D47" s="5"/>
      <c r="E47" s="67">
        <v>135</v>
      </c>
      <c r="F47" s="67">
        <f>E47</f>
        <v>135</v>
      </c>
      <c r="G47" s="10">
        <f>F47+Jan!G47</f>
        <v>985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5843</v>
      </c>
      <c r="G48" s="13">
        <f>F48+Jan!G48</f>
        <v>16131</v>
      </c>
    </row>
    <row r="49" spans="1:7" x14ac:dyDescent="0.2">
      <c r="A49" s="5"/>
      <c r="B49" s="5"/>
      <c r="C49" s="5"/>
      <c r="D49" s="5"/>
      <c r="E49" s="68"/>
      <c r="F49" s="68"/>
      <c r="G49" s="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15479</v>
      </c>
      <c r="G50" s="10">
        <f>F50+Jan!G50</f>
        <v>51639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9636</v>
      </c>
      <c r="G51" s="8">
        <f>F51+Jan!G51</f>
        <v>35508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5843</v>
      </c>
      <c r="G52" s="8">
        <f>F52+Jan!G52</f>
        <v>16131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0</v>
      </c>
      <c r="G53" s="10">
        <f>F53+Jan!G53</f>
        <v>27654</v>
      </c>
    </row>
    <row r="54" spans="1:7" x14ac:dyDescent="0.2">
      <c r="A54" s="5"/>
      <c r="B54" s="5" t="s">
        <v>16</v>
      </c>
      <c r="C54" s="5"/>
      <c r="D54" s="5"/>
      <c r="E54" s="68"/>
      <c r="F54" s="68">
        <v>0</v>
      </c>
      <c r="G54" s="8">
        <f>F54+Jan!G54</f>
        <v>20517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v>0</v>
      </c>
      <c r="G55" s="8">
        <f>F55+Jan!G55</f>
        <v>7137</v>
      </c>
    </row>
    <row r="56" spans="1:7" x14ac:dyDescent="0.2">
      <c r="A56" s="5"/>
      <c r="B56" s="5"/>
      <c r="C56" s="5"/>
      <c r="D56" s="5"/>
      <c r="E56" s="68"/>
      <c r="F56" s="68"/>
      <c r="G56" s="8"/>
    </row>
    <row r="57" spans="1:7" ht="18" x14ac:dyDescent="0.25">
      <c r="A57" s="15" t="s">
        <v>19</v>
      </c>
      <c r="B57" s="6"/>
      <c r="C57" s="6"/>
      <c r="D57" s="7"/>
      <c r="E57" s="65">
        <f>SUM(E58,E72)</f>
        <v>296</v>
      </c>
      <c r="F57" s="65">
        <f>SUM(F58,F72)</f>
        <v>3452</v>
      </c>
      <c r="G57" s="16">
        <f>F57+Jan!G57</f>
        <v>7679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296</v>
      </c>
      <c r="F58" s="66">
        <f>SUM(F59:F62,F66,F69)</f>
        <v>302</v>
      </c>
      <c r="G58" s="13">
        <f>F58+Jan!G58</f>
        <v>302</v>
      </c>
    </row>
    <row r="59" spans="1:7" x14ac:dyDescent="0.2">
      <c r="A59" s="5"/>
      <c r="B59" s="5"/>
      <c r="C59" s="9" t="s">
        <v>6</v>
      </c>
      <c r="D59" s="5"/>
      <c r="E59" s="67">
        <v>280</v>
      </c>
      <c r="F59" s="67">
        <f>E59</f>
        <v>280</v>
      </c>
      <c r="G59" s="10">
        <f>F59+Jan!G59</f>
        <v>280</v>
      </c>
    </row>
    <row r="60" spans="1:7" x14ac:dyDescent="0.2">
      <c r="A60" s="5"/>
      <c r="B60" s="5"/>
      <c r="C60" s="9" t="s">
        <v>7</v>
      </c>
      <c r="D60" s="5"/>
      <c r="E60" s="67">
        <v>0</v>
      </c>
      <c r="F60" s="67">
        <f>E60</f>
        <v>0</v>
      </c>
      <c r="G60" s="10">
        <f>F60+Jan!G60</f>
        <v>0</v>
      </c>
    </row>
    <row r="61" spans="1:7" x14ac:dyDescent="0.2">
      <c r="A61" s="5"/>
      <c r="B61" s="5"/>
      <c r="C61" s="9" t="s">
        <v>8</v>
      </c>
      <c r="D61" s="5"/>
      <c r="E61" s="67">
        <v>0</v>
      </c>
      <c r="F61" s="67">
        <f>E61</f>
        <v>0</v>
      </c>
      <c r="G61" s="10">
        <f>F61+Jan!G61</f>
        <v>0</v>
      </c>
    </row>
    <row r="62" spans="1:7" x14ac:dyDescent="0.2">
      <c r="A62" s="5"/>
      <c r="B62" s="5"/>
      <c r="C62" s="9" t="s">
        <v>13</v>
      </c>
      <c r="D62" s="5"/>
      <c r="E62" s="67">
        <f>SUM(E63:E65)</f>
        <v>4</v>
      </c>
      <c r="F62" s="67">
        <f>SUM(F63:F65)</f>
        <v>4</v>
      </c>
      <c r="G62" s="10">
        <f>F62+Jan!G62</f>
        <v>4</v>
      </c>
    </row>
    <row r="63" spans="1:7" outlineLevel="1" x14ac:dyDescent="0.2">
      <c r="A63" s="5"/>
      <c r="B63" s="5"/>
      <c r="C63" s="9"/>
      <c r="D63" s="5" t="s">
        <v>6</v>
      </c>
      <c r="E63" s="68">
        <v>4</v>
      </c>
      <c r="F63" s="68">
        <f>E63</f>
        <v>4</v>
      </c>
      <c r="G63" s="8">
        <f>F63+Jan!G63</f>
        <v>4</v>
      </c>
    </row>
    <row r="64" spans="1:7" outlineLevel="1" x14ac:dyDescent="0.2">
      <c r="A64" s="5"/>
      <c r="B64" s="5"/>
      <c r="C64" s="9"/>
      <c r="D64" s="5" t="s">
        <v>7</v>
      </c>
      <c r="E64" s="68">
        <v>0</v>
      </c>
      <c r="F64" s="68">
        <f>E64</f>
        <v>0</v>
      </c>
      <c r="G64" s="8">
        <f>F64+Jan!G64</f>
        <v>0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>E65</f>
        <v>0</v>
      </c>
      <c r="G65" s="8">
        <f>F65+Jan!G65</f>
        <v>0</v>
      </c>
    </row>
    <row r="66" spans="1:7" x14ac:dyDescent="0.2">
      <c r="A66" s="5"/>
      <c r="B66" s="5"/>
      <c r="C66" s="9" t="s">
        <v>3</v>
      </c>
      <c r="E66" s="67">
        <f>SUM(E67:E68)</f>
        <v>4</v>
      </c>
      <c r="F66" s="67">
        <f>SUM(F67:F68)</f>
        <v>4</v>
      </c>
      <c r="G66" s="10">
        <f>F66+Jan!G66</f>
        <v>4</v>
      </c>
    </row>
    <row r="67" spans="1:7" outlineLevel="1" x14ac:dyDescent="0.2">
      <c r="A67" s="5"/>
      <c r="B67" s="5"/>
      <c r="D67" s="5" t="s">
        <v>9</v>
      </c>
      <c r="E67" s="68">
        <v>0</v>
      </c>
      <c r="F67" s="68">
        <f>E67</f>
        <v>0</v>
      </c>
      <c r="G67" s="8">
        <f>F67+Jan!G67</f>
        <v>0</v>
      </c>
    </row>
    <row r="68" spans="1:7" outlineLevel="1" x14ac:dyDescent="0.2">
      <c r="A68" s="5"/>
      <c r="B68" s="5"/>
      <c r="D68" s="5" t="s">
        <v>10</v>
      </c>
      <c r="E68" s="68">
        <v>4</v>
      </c>
      <c r="F68" s="68">
        <f>E68</f>
        <v>4</v>
      </c>
      <c r="G68" s="8">
        <f>F68+Jan!G68</f>
        <v>4</v>
      </c>
    </row>
    <row r="69" spans="1:7" x14ac:dyDescent="0.2">
      <c r="A69" s="5"/>
      <c r="B69" s="5"/>
      <c r="C69" s="9" t="s">
        <v>2</v>
      </c>
      <c r="D69" s="5"/>
      <c r="E69" s="67">
        <f>SUM(E70:E71)</f>
        <v>8</v>
      </c>
      <c r="F69" s="67">
        <f>SUM(F70:F71)</f>
        <v>14</v>
      </c>
      <c r="G69" s="10">
        <f>F69+Jan!G69</f>
        <v>14</v>
      </c>
    </row>
    <row r="70" spans="1:7" outlineLevel="1" x14ac:dyDescent="0.2">
      <c r="A70" s="5"/>
      <c r="B70" s="5"/>
      <c r="D70" s="5" t="s">
        <v>11</v>
      </c>
      <c r="E70" s="68">
        <v>6</v>
      </c>
      <c r="F70" s="68">
        <f>E70</f>
        <v>6</v>
      </c>
      <c r="G70" s="8">
        <f>F70+Jan!G70</f>
        <v>6</v>
      </c>
    </row>
    <row r="71" spans="1:7" outlineLevel="1" x14ac:dyDescent="0.2">
      <c r="A71" s="5"/>
      <c r="B71" s="5"/>
      <c r="C71" s="5"/>
      <c r="D71" s="5" t="s">
        <v>12</v>
      </c>
      <c r="E71" s="68">
        <v>2</v>
      </c>
      <c r="F71" s="68">
        <f>E71*4</f>
        <v>8</v>
      </c>
      <c r="G71" s="8">
        <f>F71+Jan!G71</f>
        <v>8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3150</v>
      </c>
      <c r="G72" s="13">
        <f>F72+Jan!G72</f>
        <v>7377</v>
      </c>
    </row>
    <row r="73" spans="1:7" x14ac:dyDescent="0.2">
      <c r="A73" s="5"/>
      <c r="B73" s="5"/>
      <c r="C73" s="5"/>
      <c r="D73" s="5"/>
      <c r="E73" s="68"/>
      <c r="F73" s="68"/>
      <c r="G73" s="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321</v>
      </c>
      <c r="G74" s="10">
        <f>F74+Jan!G74</f>
        <v>321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302</v>
      </c>
      <c r="G75" s="8">
        <f>F75+Jan!G75</f>
        <v>302</v>
      </c>
    </row>
    <row r="76" spans="1:7" x14ac:dyDescent="0.2">
      <c r="A76" s="9"/>
      <c r="B76" s="5" t="s">
        <v>17</v>
      </c>
      <c r="C76" s="5"/>
      <c r="D76" s="9"/>
      <c r="E76" s="68"/>
      <c r="F76" s="68">
        <v>19</v>
      </c>
      <c r="G76" s="8">
        <f>F76+Jan!G76</f>
        <v>19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3131</v>
      </c>
      <c r="G77" s="10">
        <f>F77+Jan!G77</f>
        <v>7358</v>
      </c>
    </row>
    <row r="78" spans="1:7" x14ac:dyDescent="0.2">
      <c r="A78" s="5"/>
      <c r="B78" s="5" t="s">
        <v>16</v>
      </c>
      <c r="C78" s="5"/>
      <c r="D78" s="5"/>
      <c r="E78" s="68"/>
      <c r="F78" s="68">
        <v>0</v>
      </c>
      <c r="G78" s="8">
        <f>F78+Jan!G78</f>
        <v>0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v>3131</v>
      </c>
      <c r="G79" s="8">
        <f>F79+Jan!G79</f>
        <v>7358</v>
      </c>
    </row>
    <row r="80" spans="1:7" x14ac:dyDescent="0.2">
      <c r="A80" s="9"/>
      <c r="B80" s="9"/>
      <c r="C80" s="9"/>
      <c r="D80" s="9"/>
      <c r="E80" s="67"/>
      <c r="F80" s="67"/>
      <c r="G80" s="10"/>
    </row>
    <row r="81" spans="1:7" ht="18" x14ac:dyDescent="0.25">
      <c r="A81" s="15" t="s">
        <v>20</v>
      </c>
      <c r="B81" s="6"/>
      <c r="C81" s="6"/>
      <c r="D81" s="7"/>
      <c r="E81" s="65">
        <f>SUM(E82,E96)</f>
        <v>7379</v>
      </c>
      <c r="F81" s="65">
        <f>SUM(F82,F96)</f>
        <v>15892</v>
      </c>
      <c r="G81" s="16">
        <f>F81+Jan!G81</f>
        <v>30316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7379</v>
      </c>
      <c r="F82" s="66">
        <f>SUM(F83:F86,F90,F93)</f>
        <v>7541</v>
      </c>
      <c r="G82" s="13">
        <f>F82+Jan!G82</f>
        <v>15521</v>
      </c>
    </row>
    <row r="83" spans="1:7" x14ac:dyDescent="0.2">
      <c r="A83" s="5"/>
      <c r="B83" s="5"/>
      <c r="C83" s="9" t="s">
        <v>6</v>
      </c>
      <c r="D83" s="5"/>
      <c r="E83" s="67">
        <v>1022</v>
      </c>
      <c r="F83" s="67">
        <f>E83</f>
        <v>1022</v>
      </c>
      <c r="G83" s="10">
        <f>F83+Jan!G83</f>
        <v>2506</v>
      </c>
    </row>
    <row r="84" spans="1:7" x14ac:dyDescent="0.2">
      <c r="A84" s="5"/>
      <c r="B84" s="5"/>
      <c r="C84" s="9" t="s">
        <v>7</v>
      </c>
      <c r="D84" s="5"/>
      <c r="E84" s="67">
        <v>1584</v>
      </c>
      <c r="F84" s="67">
        <f>E84</f>
        <v>1584</v>
      </c>
      <c r="G84" s="10">
        <f>F84+Jan!G84</f>
        <v>3683</v>
      </c>
    </row>
    <row r="85" spans="1:7" x14ac:dyDescent="0.2">
      <c r="A85" s="5"/>
      <c r="B85" s="5"/>
      <c r="C85" s="9" t="s">
        <v>8</v>
      </c>
      <c r="D85" s="5"/>
      <c r="E85" s="67">
        <v>4161</v>
      </c>
      <c r="F85" s="67">
        <f>E85</f>
        <v>4161</v>
      </c>
      <c r="G85" s="10">
        <f>F85+Jan!G85</f>
        <v>7733</v>
      </c>
    </row>
    <row r="86" spans="1:7" x14ac:dyDescent="0.2">
      <c r="A86" s="5"/>
      <c r="B86" s="5"/>
      <c r="C86" s="9" t="s">
        <v>13</v>
      </c>
      <c r="D86" s="5"/>
      <c r="E86" s="67">
        <f>SUM(E87:E89)</f>
        <v>4</v>
      </c>
      <c r="F86" s="67">
        <f>SUM(F87:F89)</f>
        <v>4</v>
      </c>
      <c r="G86" s="10">
        <f>F86+Jan!G86</f>
        <v>6</v>
      </c>
    </row>
    <row r="87" spans="1:7" outlineLevel="1" x14ac:dyDescent="0.2">
      <c r="A87" s="5"/>
      <c r="B87" s="5"/>
      <c r="C87" s="9"/>
      <c r="D87" s="5" t="s">
        <v>6</v>
      </c>
      <c r="E87" s="68">
        <v>4</v>
      </c>
      <c r="F87" s="68">
        <f>E87</f>
        <v>4</v>
      </c>
      <c r="G87" s="8">
        <f>F87+Jan!G87</f>
        <v>6</v>
      </c>
    </row>
    <row r="88" spans="1:7" outlineLevel="1" x14ac:dyDescent="0.2">
      <c r="A88" s="5"/>
      <c r="B88" s="5"/>
      <c r="C88" s="9"/>
      <c r="D88" s="5" t="s">
        <v>7</v>
      </c>
      <c r="E88" s="68">
        <v>0</v>
      </c>
      <c r="F88" s="68">
        <f>E88</f>
        <v>0</v>
      </c>
      <c r="G88" s="8">
        <f>F88+Jan!G88</f>
        <v>0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>E89</f>
        <v>0</v>
      </c>
      <c r="G89" s="8">
        <f>F89+Jan!G89</f>
        <v>0</v>
      </c>
    </row>
    <row r="90" spans="1:7" x14ac:dyDescent="0.2">
      <c r="A90" s="5"/>
      <c r="B90" s="5"/>
      <c r="C90" s="9" t="s">
        <v>3</v>
      </c>
      <c r="E90" s="67">
        <f>SUM(E91:E92)</f>
        <v>497</v>
      </c>
      <c r="F90" s="67">
        <f>SUM(F91:F92)</f>
        <v>497</v>
      </c>
      <c r="G90" s="10">
        <f>F90+Jan!G90</f>
        <v>989</v>
      </c>
    </row>
    <row r="91" spans="1:7" outlineLevel="1" x14ac:dyDescent="0.2">
      <c r="A91" s="5"/>
      <c r="B91" s="5"/>
      <c r="D91" s="5" t="s">
        <v>9</v>
      </c>
      <c r="E91" s="68">
        <v>34</v>
      </c>
      <c r="F91" s="68">
        <f>E91</f>
        <v>34</v>
      </c>
      <c r="G91" s="8">
        <f>F91+Jan!G91</f>
        <v>76</v>
      </c>
    </row>
    <row r="92" spans="1:7" outlineLevel="1" x14ac:dyDescent="0.2">
      <c r="A92" s="5"/>
      <c r="B92" s="5"/>
      <c r="D92" s="5" t="s">
        <v>10</v>
      </c>
      <c r="E92" s="68">
        <v>463</v>
      </c>
      <c r="F92" s="68">
        <f>E92</f>
        <v>463</v>
      </c>
      <c r="G92" s="8">
        <f>F92+Jan!G92</f>
        <v>913</v>
      </c>
    </row>
    <row r="93" spans="1:7" x14ac:dyDescent="0.2">
      <c r="A93" s="5"/>
      <c r="B93" s="5"/>
      <c r="C93" s="9" t="s">
        <v>2</v>
      </c>
      <c r="D93" s="5"/>
      <c r="E93" s="67">
        <f>SUM(E94:E95)</f>
        <v>111</v>
      </c>
      <c r="F93" s="67">
        <f>SUM(F94:F95)</f>
        <v>273</v>
      </c>
      <c r="G93" s="10">
        <f>F93+Jan!G93</f>
        <v>604</v>
      </c>
    </row>
    <row r="94" spans="1:7" outlineLevel="1" x14ac:dyDescent="0.2">
      <c r="A94" s="5"/>
      <c r="B94" s="5"/>
      <c r="D94" s="5" t="s">
        <v>11</v>
      </c>
      <c r="E94" s="68">
        <v>57</v>
      </c>
      <c r="F94" s="68">
        <f>E94</f>
        <v>57</v>
      </c>
      <c r="G94" s="8">
        <f>F94+Jan!G94</f>
        <v>144</v>
      </c>
    </row>
    <row r="95" spans="1:7" outlineLevel="1" x14ac:dyDescent="0.2">
      <c r="A95" s="5"/>
      <c r="B95" s="5"/>
      <c r="C95" s="5"/>
      <c r="D95" s="5" t="s">
        <v>12</v>
      </c>
      <c r="E95" s="68">
        <v>54</v>
      </c>
      <c r="F95" s="68">
        <f>E95*4</f>
        <v>216</v>
      </c>
      <c r="G95" s="8">
        <f>F95+Jan!G95</f>
        <v>460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8351</v>
      </c>
      <c r="G96" s="13">
        <f>F96+Jan!G96</f>
        <v>14795</v>
      </c>
    </row>
    <row r="97" spans="1:7" x14ac:dyDescent="0.2">
      <c r="A97" s="5"/>
      <c r="B97" s="5"/>
      <c r="C97" s="5"/>
      <c r="D97" s="5"/>
      <c r="E97" s="68"/>
      <c r="F97" s="68"/>
      <c r="G97" s="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7390</v>
      </c>
      <c r="G98" s="10">
        <f>F98+Jan!G98</f>
        <v>15860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3380</v>
      </c>
      <c r="G99" s="8">
        <f>F99+Jan!G99</f>
        <v>7788</v>
      </c>
    </row>
    <row r="100" spans="1:7" x14ac:dyDescent="0.2">
      <c r="A100" s="9"/>
      <c r="B100" s="5" t="s">
        <v>17</v>
      </c>
      <c r="C100" s="5"/>
      <c r="D100" s="9"/>
      <c r="E100" s="68"/>
      <c r="F100" s="68">
        <v>4010</v>
      </c>
      <c r="G100" s="8">
        <f>F100+Jan!G100</f>
        <v>8072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12929</v>
      </c>
      <c r="G101" s="10">
        <f>F101+Jan!G101</f>
        <v>24154</v>
      </c>
    </row>
    <row r="102" spans="1:7" x14ac:dyDescent="0.2">
      <c r="A102" s="5"/>
      <c r="B102" s="5" t="s">
        <v>16</v>
      </c>
      <c r="C102" s="5"/>
      <c r="D102" s="5"/>
      <c r="E102" s="68"/>
      <c r="F102" s="68">
        <v>6376</v>
      </c>
      <c r="G102" s="8">
        <f>F102+Jan!G102</f>
        <v>12828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v>6553</v>
      </c>
      <c r="G103" s="8">
        <f>F103+Jan!G103</f>
        <v>11326</v>
      </c>
    </row>
    <row r="104" spans="1:7" x14ac:dyDescent="0.2">
      <c r="A104" s="9"/>
      <c r="B104" s="5"/>
      <c r="C104" s="5"/>
      <c r="D104" s="5"/>
      <c r="E104" s="68"/>
      <c r="F104" s="68"/>
      <c r="G104" s="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2921</v>
      </c>
      <c r="F105" s="65">
        <f>SUM(F106,F120)</f>
        <v>9076</v>
      </c>
      <c r="G105" s="16">
        <f>F105+Jan!G105</f>
        <v>22285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2921</v>
      </c>
      <c r="F106" s="66">
        <f>SUM(F107:F110,F114,F117)</f>
        <v>2948</v>
      </c>
      <c r="G106" s="13">
        <f>F106+Jan!G106</f>
        <v>6029</v>
      </c>
    </row>
    <row r="107" spans="1:7" x14ac:dyDescent="0.2">
      <c r="A107" s="5"/>
      <c r="B107" s="5"/>
      <c r="C107" s="9" t="s">
        <v>6</v>
      </c>
      <c r="D107" s="5"/>
      <c r="E107" s="67">
        <v>0</v>
      </c>
      <c r="F107" s="67">
        <f>E107</f>
        <v>0</v>
      </c>
      <c r="G107" s="10">
        <f>F107+Jan!G107</f>
        <v>0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>E108</f>
        <v>0</v>
      </c>
      <c r="G108" s="10">
        <f>F108+Jan!G108</f>
        <v>0</v>
      </c>
    </row>
    <row r="109" spans="1:7" x14ac:dyDescent="0.2">
      <c r="A109" s="5"/>
      <c r="B109" s="5"/>
      <c r="C109" s="9" t="s">
        <v>8</v>
      </c>
      <c r="D109" s="5"/>
      <c r="E109" s="67">
        <v>2848</v>
      </c>
      <c r="F109" s="67">
        <f>E109</f>
        <v>2848</v>
      </c>
      <c r="G109" s="10">
        <f>F109+Jan!G109</f>
        <v>5818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0</v>
      </c>
      <c r="F110" s="67">
        <f>SUM(F111:F113)</f>
        <v>0</v>
      </c>
      <c r="G110" s="10">
        <f>F110+Jan!G110</f>
        <v>0</v>
      </c>
    </row>
    <row r="111" spans="1:7" outlineLevel="1" x14ac:dyDescent="0.2">
      <c r="A111" s="5"/>
      <c r="B111" s="5"/>
      <c r="C111" s="9"/>
      <c r="D111" s="5" t="s">
        <v>6</v>
      </c>
      <c r="E111" s="68">
        <v>0</v>
      </c>
      <c r="F111" s="68">
        <f>E111</f>
        <v>0</v>
      </c>
      <c r="G111" s="8">
        <f>F111+Jan!G111</f>
        <v>0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>E112</f>
        <v>0</v>
      </c>
      <c r="G112" s="8">
        <f>F112+Jan!G112</f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>E113</f>
        <v>0</v>
      </c>
      <c r="G113" s="8">
        <f>F113+Jan!G113</f>
        <v>0</v>
      </c>
    </row>
    <row r="114" spans="1:9" x14ac:dyDescent="0.2">
      <c r="A114" s="5"/>
      <c r="B114" s="5"/>
      <c r="C114" s="9" t="s">
        <v>3</v>
      </c>
      <c r="E114" s="67">
        <f>SUM(E115:E116)</f>
        <v>62</v>
      </c>
      <c r="F114" s="67">
        <f>SUM(F115:F116)</f>
        <v>62</v>
      </c>
      <c r="G114" s="10">
        <f>F114+Jan!G114</f>
        <v>142</v>
      </c>
    </row>
    <row r="115" spans="1:9" outlineLevel="1" x14ac:dyDescent="0.2">
      <c r="A115" s="5"/>
      <c r="B115" s="5"/>
      <c r="D115" s="5" t="s">
        <v>9</v>
      </c>
      <c r="E115" s="68">
        <v>0</v>
      </c>
      <c r="F115" s="68">
        <f>E115</f>
        <v>0</v>
      </c>
      <c r="G115" s="8">
        <f>F115+Jan!G115</f>
        <v>2</v>
      </c>
    </row>
    <row r="116" spans="1:9" outlineLevel="1" x14ac:dyDescent="0.2">
      <c r="A116" s="5"/>
      <c r="B116" s="5"/>
      <c r="D116" s="5" t="s">
        <v>10</v>
      </c>
      <c r="E116" s="68">
        <v>62</v>
      </c>
      <c r="F116" s="68">
        <f>E116</f>
        <v>62</v>
      </c>
      <c r="G116" s="8">
        <f>F116+Jan!G116</f>
        <v>140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11</v>
      </c>
      <c r="F117" s="67">
        <f>SUM(F118:F119)</f>
        <v>38</v>
      </c>
      <c r="G117" s="10">
        <f>F117+Jan!G117</f>
        <v>69</v>
      </c>
    </row>
    <row r="118" spans="1:9" outlineLevel="1" x14ac:dyDescent="0.2">
      <c r="A118" s="5"/>
      <c r="B118" s="5"/>
      <c r="D118" s="5" t="s">
        <v>11</v>
      </c>
      <c r="E118" s="68">
        <v>2</v>
      </c>
      <c r="F118" s="68">
        <f>E118</f>
        <v>2</v>
      </c>
      <c r="G118" s="8">
        <f>F118+Jan!G118</f>
        <v>13</v>
      </c>
    </row>
    <row r="119" spans="1:9" outlineLevel="1" x14ac:dyDescent="0.2">
      <c r="A119" s="5"/>
      <c r="B119" s="5"/>
      <c r="C119" s="5"/>
      <c r="D119" s="5" t="s">
        <v>12</v>
      </c>
      <c r="E119" s="68">
        <v>9</v>
      </c>
      <c r="F119" s="68">
        <f>E119*4</f>
        <v>36</v>
      </c>
      <c r="G119" s="8">
        <f>F119+Jan!G119</f>
        <v>56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6128</v>
      </c>
      <c r="G120" s="13">
        <f>F120+Jan!G120</f>
        <v>16256</v>
      </c>
    </row>
    <row r="121" spans="1:9" x14ac:dyDescent="0.2">
      <c r="A121" s="5"/>
      <c r="B121" s="5"/>
      <c r="C121" s="5"/>
      <c r="D121" s="5"/>
      <c r="E121" s="68"/>
      <c r="F121" s="68"/>
      <c r="G121" s="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419</v>
      </c>
      <c r="G122" s="10">
        <f>F122+Jan!G122</f>
        <v>1029</v>
      </c>
    </row>
    <row r="123" spans="1:9" x14ac:dyDescent="0.2">
      <c r="A123" s="9"/>
      <c r="B123" s="5" t="s">
        <v>16</v>
      </c>
      <c r="C123" s="5"/>
      <c r="D123" s="9"/>
      <c r="E123" s="68"/>
      <c r="F123" s="68">
        <v>0</v>
      </c>
      <c r="G123" s="8">
        <f>F123+Jan!G123</f>
        <v>0</v>
      </c>
    </row>
    <row r="124" spans="1:9" x14ac:dyDescent="0.2">
      <c r="A124" s="9"/>
      <c r="B124" s="5" t="s">
        <v>17</v>
      </c>
      <c r="C124" s="5"/>
      <c r="D124" s="9"/>
      <c r="E124" s="68"/>
      <c r="F124" s="68">
        <v>419</v>
      </c>
      <c r="G124" s="8">
        <f>F124+Jan!G124</f>
        <v>1029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8657</v>
      </c>
      <c r="G125" s="10">
        <f>F125+Jan!G125</f>
        <v>21254</v>
      </c>
    </row>
    <row r="126" spans="1:9" x14ac:dyDescent="0.2">
      <c r="A126" s="5"/>
      <c r="B126" s="5" t="s">
        <v>16</v>
      </c>
      <c r="C126" s="5"/>
      <c r="D126" s="5"/>
      <c r="E126" s="68"/>
      <c r="F126" s="68">
        <f>SUM(F108,F109,F113,F112,F116,F118,F119)</f>
        <v>2948</v>
      </c>
      <c r="G126" s="8">
        <f>F126+Jan!G126</f>
        <v>6027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v>5709</v>
      </c>
      <c r="G127" s="8">
        <f>F127+Jan!G127</f>
        <v>15227</v>
      </c>
    </row>
    <row r="128" spans="1:9" ht="15" x14ac:dyDescent="0.25">
      <c r="A128" s="5"/>
      <c r="B128" s="11"/>
      <c r="C128" s="11"/>
      <c r="D128" s="8"/>
      <c r="E128" s="70"/>
      <c r="F128" s="70"/>
      <c r="G128" s="5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1140</v>
      </c>
      <c r="F129" s="65">
        <f>SUM(F130,F145)</f>
        <v>1689</v>
      </c>
      <c r="G129" s="16">
        <f>F129+Jan!G129</f>
        <v>3293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1140</v>
      </c>
      <c r="F130" s="66">
        <f>SUM(F131:F134,F138,F141,F144)</f>
        <v>1143</v>
      </c>
      <c r="G130" s="13">
        <f>F130+Jan!G130</f>
        <v>2343</v>
      </c>
    </row>
    <row r="131" spans="1:7" x14ac:dyDescent="0.2">
      <c r="A131" s="5"/>
      <c r="B131" s="5"/>
      <c r="C131" s="9" t="s">
        <v>6</v>
      </c>
      <c r="D131" s="5"/>
      <c r="E131" s="67">
        <v>99</v>
      </c>
      <c r="F131" s="67">
        <f>E131</f>
        <v>99</v>
      </c>
      <c r="G131" s="10">
        <f>F131+Jan!G131</f>
        <v>101</v>
      </c>
    </row>
    <row r="132" spans="1:7" x14ac:dyDescent="0.2">
      <c r="A132" s="5"/>
      <c r="B132" s="5"/>
      <c r="C132" s="9" t="s">
        <v>7</v>
      </c>
      <c r="D132" s="5"/>
      <c r="E132" s="67">
        <v>1022</v>
      </c>
      <c r="F132" s="67">
        <f>E132</f>
        <v>1022</v>
      </c>
      <c r="G132" s="10">
        <f>F132+Jan!G132</f>
        <v>2181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>E133</f>
        <v>0</v>
      </c>
      <c r="G133" s="10">
        <f>F133+Jan!G133</f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2</v>
      </c>
      <c r="F134" s="67">
        <f>SUM(F135:F137)</f>
        <v>2</v>
      </c>
      <c r="G134" s="10">
        <f>F134+Jan!G134</f>
        <v>10</v>
      </c>
    </row>
    <row r="135" spans="1:7" outlineLevel="1" x14ac:dyDescent="0.2">
      <c r="A135" s="5"/>
      <c r="B135" s="5"/>
      <c r="C135" s="9"/>
      <c r="D135" s="5" t="s">
        <v>6</v>
      </c>
      <c r="E135" s="68">
        <v>0</v>
      </c>
      <c r="F135" s="68">
        <f>E135</f>
        <v>0</v>
      </c>
      <c r="G135" s="8">
        <f>F135+Jan!G135</f>
        <v>0</v>
      </c>
    </row>
    <row r="136" spans="1:7" outlineLevel="1" x14ac:dyDescent="0.2">
      <c r="A136" s="5"/>
      <c r="B136" s="5"/>
      <c r="C136" s="9"/>
      <c r="D136" s="5" t="s">
        <v>7</v>
      </c>
      <c r="E136" s="68">
        <v>2</v>
      </c>
      <c r="F136" s="68">
        <f>E136</f>
        <v>2</v>
      </c>
      <c r="G136" s="8">
        <f>F136+Jan!G136</f>
        <v>10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>E137</f>
        <v>0</v>
      </c>
      <c r="G137" s="8">
        <f>F137+Jan!G137</f>
        <v>0</v>
      </c>
    </row>
    <row r="138" spans="1:7" x14ac:dyDescent="0.2">
      <c r="A138" s="5"/>
      <c r="B138" s="5"/>
      <c r="C138" s="9" t="s">
        <v>3</v>
      </c>
      <c r="E138" s="67">
        <f>SUM(E139:E140)</f>
        <v>12</v>
      </c>
      <c r="F138" s="67">
        <f>SUM(F139:F140)</f>
        <v>12</v>
      </c>
      <c r="G138" s="10">
        <f>F138+Jan!G138</f>
        <v>29</v>
      </c>
    </row>
    <row r="139" spans="1:7" outlineLevel="1" x14ac:dyDescent="0.2">
      <c r="A139" s="5"/>
      <c r="B139" s="5"/>
      <c r="D139" s="5" t="s">
        <v>9</v>
      </c>
      <c r="E139" s="68">
        <v>1</v>
      </c>
      <c r="F139" s="68">
        <f>E139</f>
        <v>1</v>
      </c>
      <c r="G139" s="8">
        <f>F139+Jan!G139</f>
        <v>3</v>
      </c>
    </row>
    <row r="140" spans="1:7" outlineLevel="1" x14ac:dyDescent="0.2">
      <c r="A140" s="5"/>
      <c r="B140" s="5"/>
      <c r="D140" s="5" t="s">
        <v>10</v>
      </c>
      <c r="E140" s="68">
        <v>11</v>
      </c>
      <c r="F140" s="68">
        <f>E140</f>
        <v>11</v>
      </c>
      <c r="G140" s="8">
        <f>F140+Jan!G140</f>
        <v>26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5</v>
      </c>
      <c r="F141" s="67">
        <f>SUM(F142:F143)</f>
        <v>8</v>
      </c>
      <c r="G141" s="10">
        <f>F141+Jan!G141</f>
        <v>22</v>
      </c>
    </row>
    <row r="142" spans="1:7" outlineLevel="1" x14ac:dyDescent="0.2">
      <c r="A142" s="5"/>
      <c r="B142" s="5"/>
      <c r="D142" s="5" t="s">
        <v>11</v>
      </c>
      <c r="E142" s="68">
        <v>4</v>
      </c>
      <c r="F142" s="68">
        <f>E142</f>
        <v>4</v>
      </c>
      <c r="G142" s="8">
        <f>F142+Jan!G142</f>
        <v>6</v>
      </c>
    </row>
    <row r="143" spans="1:7" outlineLevel="1" x14ac:dyDescent="0.2">
      <c r="A143" s="5"/>
      <c r="B143" s="5"/>
      <c r="C143" s="5"/>
      <c r="D143" s="5" t="s">
        <v>12</v>
      </c>
      <c r="E143" s="68">
        <v>1</v>
      </c>
      <c r="F143" s="68">
        <f>E143*4</f>
        <v>4</v>
      </c>
      <c r="G143" s="8">
        <f>F143+Jan!G143</f>
        <v>16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10">
        <f>F144+Jan!G144</f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546</v>
      </c>
      <c r="G145" s="13">
        <f>F145+Jan!G145</f>
        <v>950</v>
      </c>
    </row>
    <row r="146" spans="1:7" x14ac:dyDescent="0.2">
      <c r="A146" s="5"/>
      <c r="B146" s="5"/>
      <c r="C146" s="5"/>
      <c r="D146" s="5"/>
      <c r="E146" s="68"/>
      <c r="F146" s="68"/>
      <c r="G146" s="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1689</v>
      </c>
      <c r="G147" s="10">
        <f>F147+Jan!G147</f>
        <v>3293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1143</v>
      </c>
      <c r="G148" s="8">
        <f>F148+Jan!G148</f>
        <v>2343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546</v>
      </c>
      <c r="G149" s="8">
        <f>F149+Jan!G149</f>
        <v>950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1589</v>
      </c>
      <c r="G150" s="10">
        <f>F150+Jan!G150</f>
        <v>3189</v>
      </c>
    </row>
    <row r="151" spans="1:7" x14ac:dyDescent="0.2">
      <c r="A151" s="5"/>
      <c r="B151" s="5" t="s">
        <v>16</v>
      </c>
      <c r="C151" s="5"/>
      <c r="D151" s="5"/>
      <c r="E151" s="68"/>
      <c r="F151" s="68">
        <f>SUM(F132,F133,F136,F137,F140,F142,F143,F144)</f>
        <v>1043</v>
      </c>
      <c r="G151" s="8">
        <f>F151+Jan!G151</f>
        <v>2239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f>SUM(F145)</f>
        <v>546</v>
      </c>
      <c r="G152" s="8">
        <f>F152+Jan!G152</f>
        <v>950</v>
      </c>
    </row>
    <row r="153" spans="1:7" x14ac:dyDescent="0.2">
      <c r="E153" s="71"/>
      <c r="F153" s="71"/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1243</v>
      </c>
      <c r="F154" s="65">
        <f>SUM(F155,F169)</f>
        <v>3615</v>
      </c>
      <c r="G154" s="16">
        <f>F154+Jan!G154</f>
        <v>7274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1243</v>
      </c>
      <c r="F155" s="66">
        <f>SUM(F156:F159,F163,F166)</f>
        <v>1405</v>
      </c>
      <c r="G155" s="13">
        <f>F155+Jan!G155</f>
        <v>2987</v>
      </c>
    </row>
    <row r="156" spans="1:7" x14ac:dyDescent="0.2">
      <c r="A156" s="5"/>
      <c r="B156" s="5"/>
      <c r="C156" s="9" t="s">
        <v>6</v>
      </c>
      <c r="D156" s="5"/>
      <c r="E156" s="67">
        <v>634</v>
      </c>
      <c r="F156" s="67">
        <f>E156</f>
        <v>634</v>
      </c>
      <c r="G156" s="10">
        <f>F156+Jan!G156</f>
        <v>1437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>E157</f>
        <v>0</v>
      </c>
      <c r="G157" s="10">
        <f>F157+Jan!G157</f>
        <v>0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>E158</f>
        <v>0</v>
      </c>
      <c r="G158" s="10">
        <f>F158+Jan!G158</f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1</v>
      </c>
      <c r="F159" s="67">
        <f>SUM(F160:F162)</f>
        <v>1</v>
      </c>
      <c r="G159" s="10">
        <f>F159+Jan!G159</f>
        <v>7</v>
      </c>
    </row>
    <row r="160" spans="1:7" outlineLevel="1" x14ac:dyDescent="0.2">
      <c r="A160" s="5"/>
      <c r="B160" s="5"/>
      <c r="C160" s="9"/>
      <c r="D160" s="5" t="s">
        <v>6</v>
      </c>
      <c r="E160" s="68">
        <v>1</v>
      </c>
      <c r="F160" s="68">
        <f>E160</f>
        <v>1</v>
      </c>
      <c r="G160" s="8">
        <f>F160+Jan!G160</f>
        <v>7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>E161</f>
        <v>0</v>
      </c>
      <c r="G161" s="8">
        <f>F161+Jan!G161</f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>E162</f>
        <v>0</v>
      </c>
      <c r="G162" s="8">
        <f>F162+Jan!G162</f>
        <v>0</v>
      </c>
    </row>
    <row r="163" spans="1:7" x14ac:dyDescent="0.2">
      <c r="A163" s="5"/>
      <c r="B163" s="5"/>
      <c r="C163" s="9" t="s">
        <v>3</v>
      </c>
      <c r="E163" s="67">
        <f>SUM(E164:E165)</f>
        <v>497</v>
      </c>
      <c r="F163" s="67">
        <f>SUM(F164:F165)</f>
        <v>497</v>
      </c>
      <c r="G163" s="10">
        <f>F163+Jan!G163</f>
        <v>989</v>
      </c>
    </row>
    <row r="164" spans="1:7" outlineLevel="1" x14ac:dyDescent="0.2">
      <c r="A164" s="5"/>
      <c r="B164" s="5"/>
      <c r="D164" s="5" t="s">
        <v>9</v>
      </c>
      <c r="E164" s="68">
        <v>34</v>
      </c>
      <c r="F164" s="68">
        <f>E164</f>
        <v>34</v>
      </c>
      <c r="G164" s="8">
        <f>F164+Jan!G164</f>
        <v>76</v>
      </c>
    </row>
    <row r="165" spans="1:7" outlineLevel="1" x14ac:dyDescent="0.2">
      <c r="A165" s="5"/>
      <c r="B165" s="5"/>
      <c r="D165" s="5" t="s">
        <v>10</v>
      </c>
      <c r="E165" s="68">
        <v>463</v>
      </c>
      <c r="F165" s="68">
        <f>E165</f>
        <v>463</v>
      </c>
      <c r="G165" s="8">
        <f>F165+Jan!G165</f>
        <v>913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111</v>
      </c>
      <c r="F166" s="67">
        <f>SUM(F167:F168)</f>
        <v>273</v>
      </c>
      <c r="G166" s="10">
        <f>F166+Jan!G166</f>
        <v>554</v>
      </c>
    </row>
    <row r="167" spans="1:7" outlineLevel="1" x14ac:dyDescent="0.2">
      <c r="A167" s="5"/>
      <c r="B167" s="5"/>
      <c r="D167" s="5" t="s">
        <v>11</v>
      </c>
      <c r="E167" s="68">
        <v>57</v>
      </c>
      <c r="F167" s="68">
        <f>E167</f>
        <v>57</v>
      </c>
      <c r="G167" s="8">
        <f>F167+Jan!G167</f>
        <v>94</v>
      </c>
    </row>
    <row r="168" spans="1:7" outlineLevel="1" x14ac:dyDescent="0.2">
      <c r="A168" s="5"/>
      <c r="B168" s="5"/>
      <c r="C168" s="5"/>
      <c r="D168" s="5" t="s">
        <v>12</v>
      </c>
      <c r="E168" s="68">
        <v>54</v>
      </c>
      <c r="F168" s="68">
        <f>E168*4</f>
        <v>216</v>
      </c>
      <c r="G168" s="8">
        <f>F168+Jan!G168</f>
        <v>460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2210</v>
      </c>
      <c r="G169" s="13">
        <f>F169+Jan!G169</f>
        <v>4287</v>
      </c>
    </row>
    <row r="170" spans="1:7" x14ac:dyDescent="0.2">
      <c r="A170" s="5"/>
      <c r="B170" s="5"/>
      <c r="C170" s="5"/>
      <c r="D170" s="5"/>
      <c r="E170" s="68"/>
      <c r="F170" s="68"/>
      <c r="G170" s="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3615</v>
      </c>
      <c r="G171" s="10">
        <f>F171+Jan!G171</f>
        <v>7274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1405</v>
      </c>
      <c r="G172" s="8">
        <f>F172+Jan!G172</f>
        <v>2987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2210</v>
      </c>
      <c r="G173" s="8">
        <f>F173+Jan!G173</f>
        <v>4287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10">
        <f>F174+Jan!G174</f>
        <v>0</v>
      </c>
    </row>
    <row r="175" spans="1:7" x14ac:dyDescent="0.2">
      <c r="A175" s="5"/>
      <c r="B175" s="5" t="s">
        <v>16</v>
      </c>
      <c r="C175" s="5"/>
      <c r="D175" s="5"/>
      <c r="E175" s="68"/>
      <c r="F175" s="68">
        <v>0</v>
      </c>
      <c r="G175" s="8">
        <f>F175+Jan!G175</f>
        <v>0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v>0</v>
      </c>
      <c r="G176" s="8">
        <f>F176+Jan!G176</f>
        <v>0</v>
      </c>
    </row>
    <row r="177" spans="1:7" x14ac:dyDescent="0.2">
      <c r="E177" s="71"/>
      <c r="F177" s="71"/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1302</v>
      </c>
      <c r="F178" s="65">
        <f>SUM(F179,F195)</f>
        <v>19468</v>
      </c>
      <c r="G178" s="16">
        <f>F178+Jan!G178</f>
        <v>23558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1302</v>
      </c>
      <c r="F179" s="66">
        <f>SUM(F180:F183,F187,F190,F193:F194)</f>
        <v>1317</v>
      </c>
      <c r="G179" s="13">
        <f>F179+Jan!G179</f>
        <v>3244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>E180</f>
        <v>0</v>
      </c>
      <c r="G180" s="10">
        <f>F180+Jan!G180</f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>E181</f>
        <v>0</v>
      </c>
      <c r="G181" s="10">
        <f>F181+Jan!G181</f>
        <v>0</v>
      </c>
    </row>
    <row r="182" spans="1:7" x14ac:dyDescent="0.2">
      <c r="A182" s="5"/>
      <c r="B182" s="5"/>
      <c r="C182" s="9" t="s">
        <v>8</v>
      </c>
      <c r="D182" s="5"/>
      <c r="E182" s="67">
        <v>1150</v>
      </c>
      <c r="F182" s="67">
        <f>E182</f>
        <v>1150</v>
      </c>
      <c r="G182" s="10">
        <f>F182+Jan!G182</f>
        <v>2850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8</v>
      </c>
      <c r="F183" s="67">
        <f>SUM(F184:F186)</f>
        <v>8</v>
      </c>
      <c r="G183" s="10">
        <f>F183+Jan!G183</f>
        <v>9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>E184</f>
        <v>0</v>
      </c>
      <c r="G184" s="8">
        <f>F184+Jan!G184</f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>E185</f>
        <v>0</v>
      </c>
      <c r="G185" s="8">
        <f>F185+Jan!G185</f>
        <v>0</v>
      </c>
    </row>
    <row r="186" spans="1:7" outlineLevel="1" x14ac:dyDescent="0.2">
      <c r="A186" s="5"/>
      <c r="B186" s="5"/>
      <c r="C186" s="9"/>
      <c r="D186" s="5" t="s">
        <v>8</v>
      </c>
      <c r="E186" s="68">
        <v>8</v>
      </c>
      <c r="F186" s="68">
        <f>E186</f>
        <v>8</v>
      </c>
      <c r="G186" s="8">
        <f>F186+Jan!G186</f>
        <v>9</v>
      </c>
    </row>
    <row r="187" spans="1:7" x14ac:dyDescent="0.2">
      <c r="A187" s="5"/>
      <c r="B187" s="5"/>
      <c r="C187" s="9" t="s">
        <v>3</v>
      </c>
      <c r="E187" s="67">
        <f>SUM(E188:E189)</f>
        <v>126</v>
      </c>
      <c r="F187" s="67">
        <f>SUM(F188:F189)</f>
        <v>126</v>
      </c>
      <c r="G187" s="10">
        <f>F187+Jan!G187</f>
        <v>246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8">
        <f>F188+Jan!G188</f>
        <v>0</v>
      </c>
    </row>
    <row r="189" spans="1:7" outlineLevel="1" x14ac:dyDescent="0.2">
      <c r="A189" s="5"/>
      <c r="B189" s="5"/>
      <c r="D189" s="5" t="s">
        <v>10</v>
      </c>
      <c r="E189" s="68">
        <v>126</v>
      </c>
      <c r="F189" s="68">
        <f>E189</f>
        <v>126</v>
      </c>
      <c r="G189" s="8">
        <f>F189+Jan!G189</f>
        <v>246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18</v>
      </c>
      <c r="F190" s="67">
        <f>SUM(F191:F192)</f>
        <v>33</v>
      </c>
      <c r="G190" s="10">
        <f>F190+Jan!G190</f>
        <v>139</v>
      </c>
    </row>
    <row r="191" spans="1:7" outlineLevel="1" x14ac:dyDescent="0.2">
      <c r="A191" s="5"/>
      <c r="B191" s="5"/>
      <c r="D191" s="5" t="s">
        <v>11</v>
      </c>
      <c r="E191" s="68">
        <v>13</v>
      </c>
      <c r="F191" s="68">
        <f>E191</f>
        <v>13</v>
      </c>
      <c r="G191" s="8">
        <f>F191+Jan!G191</f>
        <v>39</v>
      </c>
    </row>
    <row r="192" spans="1:7" outlineLevel="1" x14ac:dyDescent="0.2">
      <c r="A192" s="5"/>
      <c r="B192" s="5"/>
      <c r="C192" s="5"/>
      <c r="D192" s="5" t="s">
        <v>12</v>
      </c>
      <c r="E192" s="68">
        <v>5</v>
      </c>
      <c r="F192" s="68">
        <f>E192*4</f>
        <v>20</v>
      </c>
      <c r="G192" s="8">
        <f>F192+Jan!G192</f>
        <v>100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10">
        <f>F193+Jan!G193</f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10">
        <f>F194+Jan!G194</f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18151</v>
      </c>
      <c r="G195" s="13">
        <f>F195+Jan!G195</f>
        <v>20314</v>
      </c>
    </row>
    <row r="196" spans="1:7" x14ac:dyDescent="0.2">
      <c r="A196" s="5"/>
      <c r="B196" s="5"/>
      <c r="C196" s="5"/>
      <c r="D196" s="5"/>
      <c r="E196" s="68"/>
      <c r="F196" s="68"/>
      <c r="G196" s="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140</v>
      </c>
      <c r="G197" s="10">
        <f>F197+Jan!G197</f>
        <v>140</v>
      </c>
    </row>
    <row r="198" spans="1:7" x14ac:dyDescent="0.2">
      <c r="A198" s="9"/>
      <c r="B198" s="5" t="s">
        <v>16</v>
      </c>
      <c r="C198" s="5"/>
      <c r="D198" s="9"/>
      <c r="E198" s="68"/>
      <c r="F198" s="68">
        <v>0</v>
      </c>
      <c r="G198" s="8">
        <f>F198+Jan!G198</f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v>140</v>
      </c>
      <c r="G199" s="8">
        <f>F199+Jan!G199</f>
        <v>140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19468</v>
      </c>
      <c r="G200" s="10">
        <f>F200+Jan!G200</f>
        <v>23558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1317</v>
      </c>
      <c r="G201" s="8">
        <f>F201+Jan!G201</f>
        <v>3244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f>SUM(F195)</f>
        <v>18151</v>
      </c>
      <c r="G202" s="8">
        <f>F202+Jan!G202</f>
        <v>20314</v>
      </c>
    </row>
    <row r="203" spans="1:7" ht="15" x14ac:dyDescent="0.25">
      <c r="A203" s="11"/>
      <c r="B203" s="5"/>
      <c r="C203" s="11"/>
      <c r="D203" s="11"/>
      <c r="E203" s="68"/>
      <c r="F203" s="68"/>
      <c r="G203" s="8"/>
    </row>
    <row r="204" spans="1:7" ht="18" x14ac:dyDescent="0.25">
      <c r="A204" s="15" t="s">
        <v>66</v>
      </c>
      <c r="B204" s="6"/>
      <c r="C204" s="6"/>
      <c r="D204" s="7"/>
      <c r="E204" s="65">
        <f>SUM(E205,E219)</f>
        <v>2741</v>
      </c>
      <c r="F204" s="65">
        <f>SUM(F205,F219)</f>
        <v>6872</v>
      </c>
      <c r="G204" s="16">
        <f>F204+Jan!G204</f>
        <v>15194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2741</v>
      </c>
      <c r="F205" s="66">
        <f>SUM(F206:F209,F213,F216)</f>
        <v>2741</v>
      </c>
      <c r="G205" s="13">
        <f>F205+Jan!G205</f>
        <v>5648</v>
      </c>
    </row>
    <row r="206" spans="1:7" x14ac:dyDescent="0.2">
      <c r="A206" s="5"/>
      <c r="B206" s="5"/>
      <c r="C206" s="9" t="s">
        <v>6</v>
      </c>
      <c r="D206" s="5"/>
      <c r="E206" s="67">
        <v>92</v>
      </c>
      <c r="F206" s="67">
        <f>E206</f>
        <v>92</v>
      </c>
      <c r="G206" s="10">
        <f>F206+Jan!G206</f>
        <v>92</v>
      </c>
    </row>
    <row r="207" spans="1:7" x14ac:dyDescent="0.2">
      <c r="A207" s="5"/>
      <c r="B207" s="5"/>
      <c r="C207" s="9" t="s">
        <v>7</v>
      </c>
      <c r="D207" s="5"/>
      <c r="E207" s="67">
        <v>2612</v>
      </c>
      <c r="F207" s="67">
        <f>E207</f>
        <v>2612</v>
      </c>
      <c r="G207" s="10">
        <f>F207+Jan!G207</f>
        <v>5483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10">
        <f>F208+Jan!G208</f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32</v>
      </c>
      <c r="F209" s="67">
        <f>SUM(F210:F212)</f>
        <v>32</v>
      </c>
      <c r="G209" s="10">
        <f>F209+Jan!G209</f>
        <v>67</v>
      </c>
    </row>
    <row r="210" spans="1:7" outlineLevel="1" x14ac:dyDescent="0.2">
      <c r="A210" s="5"/>
      <c r="B210" s="5"/>
      <c r="C210" s="9"/>
      <c r="D210" s="5" t="s">
        <v>6</v>
      </c>
      <c r="E210" s="68">
        <v>0</v>
      </c>
      <c r="F210" s="68">
        <f>E210</f>
        <v>0</v>
      </c>
      <c r="G210" s="8">
        <f>F210+Jan!G210</f>
        <v>0</v>
      </c>
    </row>
    <row r="211" spans="1:7" outlineLevel="1" x14ac:dyDescent="0.2">
      <c r="A211" s="5"/>
      <c r="B211" s="5"/>
      <c r="C211" s="9"/>
      <c r="D211" s="5" t="s">
        <v>7</v>
      </c>
      <c r="E211" s="68">
        <v>32</v>
      </c>
      <c r="F211" s="68">
        <f>E211</f>
        <v>32</v>
      </c>
      <c r="G211" s="8">
        <f>F211+Jan!G211</f>
        <v>67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>E212</f>
        <v>0</v>
      </c>
      <c r="G212" s="8">
        <f>F212+Jan!G212</f>
        <v>0</v>
      </c>
    </row>
    <row r="213" spans="1:7" x14ac:dyDescent="0.2">
      <c r="A213" s="5"/>
      <c r="B213" s="5"/>
      <c r="C213" s="9" t="s">
        <v>3</v>
      </c>
      <c r="E213" s="67">
        <f>SUM(E214:E215)</f>
        <v>5</v>
      </c>
      <c r="F213" s="67">
        <f>SUM(F214:F215)</f>
        <v>5</v>
      </c>
      <c r="G213" s="10">
        <f>F213+Jan!G213</f>
        <v>6</v>
      </c>
    </row>
    <row r="214" spans="1:7" outlineLevel="1" x14ac:dyDescent="0.2">
      <c r="A214" s="5"/>
      <c r="B214" s="5"/>
      <c r="D214" s="5" t="s">
        <v>9</v>
      </c>
      <c r="E214" s="68">
        <v>1</v>
      </c>
      <c r="F214" s="68">
        <f>E214</f>
        <v>1</v>
      </c>
      <c r="G214" s="8">
        <f>F214+Jan!G214</f>
        <v>1</v>
      </c>
    </row>
    <row r="215" spans="1:7" outlineLevel="1" x14ac:dyDescent="0.2">
      <c r="A215" s="5"/>
      <c r="B215" s="5"/>
      <c r="D215" s="5" t="s">
        <v>10</v>
      </c>
      <c r="E215" s="68">
        <v>4</v>
      </c>
      <c r="F215" s="68">
        <f>E215</f>
        <v>4</v>
      </c>
      <c r="G215" s="8">
        <f>F215+Jan!G215</f>
        <v>5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0</v>
      </c>
      <c r="F216" s="67">
        <f>SUM(F217:F218)</f>
        <v>0</v>
      </c>
      <c r="G216" s="10">
        <f>F216+Jan!G216</f>
        <v>0</v>
      </c>
    </row>
    <row r="217" spans="1:7" outlineLevel="1" x14ac:dyDescent="0.2">
      <c r="A217" s="5"/>
      <c r="B217" s="5"/>
      <c r="D217" s="5" t="s">
        <v>11</v>
      </c>
      <c r="E217" s="68">
        <v>0</v>
      </c>
      <c r="F217" s="68">
        <f>E217</f>
        <v>0</v>
      </c>
      <c r="G217" s="8">
        <f>F217+Jan!G217</f>
        <v>0</v>
      </c>
    </row>
    <row r="218" spans="1:7" outlineLevel="1" x14ac:dyDescent="0.2">
      <c r="A218" s="5"/>
      <c r="B218" s="5"/>
      <c r="C218" s="5"/>
      <c r="D218" s="5" t="s">
        <v>12</v>
      </c>
      <c r="E218" s="68">
        <v>0</v>
      </c>
      <c r="F218" s="68">
        <f>E218*4</f>
        <v>0</v>
      </c>
      <c r="G218" s="8">
        <f>F218+Jan!G218</f>
        <v>0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4131</v>
      </c>
      <c r="G219" s="13">
        <f>F219+Jan!G219</f>
        <v>9546</v>
      </c>
    </row>
    <row r="220" spans="1:7" x14ac:dyDescent="0.2">
      <c r="A220" s="5"/>
      <c r="B220" s="5"/>
      <c r="C220" s="5"/>
      <c r="D220" s="5"/>
      <c r="E220" s="68"/>
      <c r="F220" s="68"/>
      <c r="G220" s="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6872</v>
      </c>
      <c r="G221" s="10">
        <f>F221+Jan!G221</f>
        <v>15194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2741</v>
      </c>
      <c r="G222" s="8">
        <f>F222+Jan!G222</f>
        <v>5648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4131</v>
      </c>
      <c r="G223" s="8">
        <f>F223+Jan!G223</f>
        <v>9546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6779</v>
      </c>
      <c r="G224" s="10">
        <f>F224+Jan!G224</f>
        <v>15101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2648</v>
      </c>
      <c r="G225" s="8">
        <f>F225+Jan!G225</f>
        <v>5555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f>SUM(F219)</f>
        <v>4131</v>
      </c>
      <c r="G226" s="8">
        <f>F226+Jan!G226</f>
        <v>9546</v>
      </c>
    </row>
    <row r="227" spans="1:7" ht="15" x14ac:dyDescent="0.25">
      <c r="A227" s="11"/>
      <c r="B227" s="5"/>
      <c r="C227" s="11"/>
      <c r="D227" s="11"/>
      <c r="E227" s="71"/>
      <c r="F227" s="71"/>
      <c r="G227" s="8"/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1768</v>
      </c>
      <c r="F228" s="65">
        <f>SUM(F229,F243)</f>
        <v>4043</v>
      </c>
      <c r="G228" s="16">
        <f>F228+Jan!G228</f>
        <v>7594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1768</v>
      </c>
      <c r="F229" s="66">
        <f>SUM(F230:F233,F237,F240)</f>
        <v>1768</v>
      </c>
      <c r="G229" s="13">
        <f>F229+Jan!G229</f>
        <v>3459</v>
      </c>
    </row>
    <row r="230" spans="1:7" x14ac:dyDescent="0.2">
      <c r="A230" s="5"/>
      <c r="B230" s="5"/>
      <c r="C230" s="9" t="s">
        <v>6</v>
      </c>
      <c r="D230" s="5"/>
      <c r="E230" s="67">
        <v>1677</v>
      </c>
      <c r="F230" s="67">
        <f>E230</f>
        <v>1677</v>
      </c>
      <c r="G230" s="10">
        <f>F230+Jan!G230</f>
        <v>3268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>E231</f>
        <v>0</v>
      </c>
      <c r="G231" s="10">
        <f>F231+Jan!G231</f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>E232</f>
        <v>0</v>
      </c>
      <c r="G232" s="10">
        <f>F232+Jan!G232</f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52</v>
      </c>
      <c r="F233" s="67">
        <f>SUM(F234:F236)</f>
        <v>52</v>
      </c>
      <c r="G233" s="10">
        <f>F233+Jan!G233</f>
        <v>65</v>
      </c>
    </row>
    <row r="234" spans="1:7" outlineLevel="1" x14ac:dyDescent="0.2">
      <c r="A234" s="5"/>
      <c r="B234" s="5"/>
      <c r="C234" s="9"/>
      <c r="D234" s="5" t="s">
        <v>6</v>
      </c>
      <c r="E234" s="68">
        <v>52</v>
      </c>
      <c r="F234" s="68">
        <f>E234</f>
        <v>52</v>
      </c>
      <c r="G234" s="8">
        <f>F234+Jan!G234</f>
        <v>65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>E235</f>
        <v>0</v>
      </c>
      <c r="G235" s="8">
        <f>F235+Jan!G235</f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>E236</f>
        <v>0</v>
      </c>
      <c r="G236" s="8">
        <f>F236+Jan!G236</f>
        <v>0</v>
      </c>
    </row>
    <row r="237" spans="1:7" x14ac:dyDescent="0.2">
      <c r="A237" s="5"/>
      <c r="B237" s="5"/>
      <c r="C237" s="9" t="s">
        <v>3</v>
      </c>
      <c r="E237" s="67">
        <f>SUM(E238:E239)</f>
        <v>18</v>
      </c>
      <c r="F237" s="67">
        <f>SUM(F238:F239)</f>
        <v>18</v>
      </c>
      <c r="G237" s="10">
        <f>F237+Jan!G237</f>
        <v>46</v>
      </c>
    </row>
    <row r="238" spans="1:7" outlineLevel="1" x14ac:dyDescent="0.2">
      <c r="A238" s="5"/>
      <c r="B238" s="5"/>
      <c r="D238" s="5" t="s">
        <v>9</v>
      </c>
      <c r="E238" s="68">
        <v>18</v>
      </c>
      <c r="F238" s="68">
        <f>E238</f>
        <v>18</v>
      </c>
      <c r="G238" s="8">
        <f>F238+Jan!G238</f>
        <v>46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8">
        <f>F239+Jan!G239</f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21</v>
      </c>
      <c r="F240" s="67">
        <f>SUM(F241:F242)</f>
        <v>21</v>
      </c>
      <c r="G240" s="10">
        <f>F240+Jan!G240</f>
        <v>80</v>
      </c>
    </row>
    <row r="241" spans="1:7" outlineLevel="1" x14ac:dyDescent="0.2">
      <c r="A241" s="5"/>
      <c r="B241" s="5"/>
      <c r="D241" s="5" t="s">
        <v>11</v>
      </c>
      <c r="E241" s="68">
        <v>21</v>
      </c>
      <c r="F241" s="68">
        <f>E241</f>
        <v>21</v>
      </c>
      <c r="G241" s="8">
        <f>F241+Jan!G241</f>
        <v>80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8">
        <f>F242+Jan!G242</f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2275</v>
      </c>
      <c r="G243" s="13">
        <f>F243+Jan!G243</f>
        <v>4135</v>
      </c>
    </row>
    <row r="244" spans="1:7" x14ac:dyDescent="0.2">
      <c r="A244" s="5"/>
      <c r="B244" s="5"/>
      <c r="C244" s="5"/>
      <c r="D244" s="5"/>
      <c r="E244" s="68"/>
      <c r="F244" s="68"/>
      <c r="G244" s="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4043</v>
      </c>
      <c r="G245" s="10">
        <f>F245+Jan!G245</f>
        <v>7594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1768</v>
      </c>
      <c r="G246" s="8">
        <f>F246+Jan!G246</f>
        <v>3459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2275</v>
      </c>
      <c r="G247" s="8">
        <f>F247+Jan!G247</f>
        <v>4135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10">
        <f>F248+Jan!G248</f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8">
        <f>F249+Jan!G249</f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v>0</v>
      </c>
      <c r="G250" s="8">
        <f>F250+Jan!G250</f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42" t="s">
        <v>49</v>
      </c>
      <c r="F255" s="42" t="s">
        <v>49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7" ht="15.75" x14ac:dyDescent="0.25">
      <c r="B257" s="14" t="s">
        <v>75</v>
      </c>
      <c r="C257" s="14"/>
      <c r="D257" s="14"/>
      <c r="E257" s="13">
        <f>SUM(E258:E267)</f>
        <v>8105</v>
      </c>
      <c r="F257" s="13">
        <f>SUM(F258:F267)</f>
        <v>13085</v>
      </c>
      <c r="G257" s="13">
        <f>E257+Jan!G257</f>
        <v>15914</v>
      </c>
    </row>
    <row r="258" spans="1:7" x14ac:dyDescent="0.2">
      <c r="B258" s="9" t="s">
        <v>71</v>
      </c>
      <c r="C258" s="9"/>
      <c r="D258" s="9"/>
      <c r="E258" s="10">
        <v>1964</v>
      </c>
      <c r="F258" s="10">
        <v>3180</v>
      </c>
      <c r="G258" s="10">
        <f>E258+Jan!G258</f>
        <v>3094</v>
      </c>
    </row>
    <row r="259" spans="1:7" x14ac:dyDescent="0.2">
      <c r="B259" s="9" t="s">
        <v>18</v>
      </c>
      <c r="C259" s="9"/>
      <c r="D259" s="9"/>
      <c r="E259" s="10">
        <v>1051</v>
      </c>
      <c r="F259" s="10">
        <v>1948</v>
      </c>
      <c r="G259" s="10">
        <f>E259+Jan!G259</f>
        <v>3693</v>
      </c>
    </row>
    <row r="260" spans="1:7" x14ac:dyDescent="0.2">
      <c r="B260" s="9" t="s">
        <v>19</v>
      </c>
      <c r="C260" s="9"/>
      <c r="D260" s="9"/>
      <c r="E260" s="10">
        <v>0</v>
      </c>
      <c r="F260" s="10">
        <v>0</v>
      </c>
      <c r="G260" s="10">
        <f>E260+Jan!G260</f>
        <v>0</v>
      </c>
    </row>
    <row r="261" spans="1:7" x14ac:dyDescent="0.2">
      <c r="B261" s="9" t="s">
        <v>20</v>
      </c>
      <c r="C261" s="9"/>
      <c r="D261" s="9"/>
      <c r="E261" s="10">
        <v>1508</v>
      </c>
      <c r="F261" s="10">
        <v>2284</v>
      </c>
      <c r="G261" s="10">
        <f>E261+Jan!G261</f>
        <v>2952</v>
      </c>
    </row>
    <row r="262" spans="1:7" x14ac:dyDescent="0.2">
      <c r="B262" s="9" t="s">
        <v>21</v>
      </c>
      <c r="C262" s="9"/>
      <c r="D262" s="9"/>
      <c r="E262" s="10">
        <v>1050</v>
      </c>
      <c r="F262" s="10">
        <v>1418</v>
      </c>
      <c r="G262" s="10">
        <f>E262+Jan!G262</f>
        <v>1584</v>
      </c>
    </row>
    <row r="263" spans="1:7" x14ac:dyDescent="0.2">
      <c r="B263" s="9" t="s">
        <v>22</v>
      </c>
      <c r="C263" s="9"/>
      <c r="D263" s="9"/>
      <c r="E263" s="10">
        <v>237</v>
      </c>
      <c r="F263" s="10">
        <v>279</v>
      </c>
      <c r="G263" s="10">
        <f>E263+Jan!G263</f>
        <v>369</v>
      </c>
    </row>
    <row r="264" spans="1:7" x14ac:dyDescent="0.2">
      <c r="B264" s="9" t="s">
        <v>23</v>
      </c>
      <c r="C264" s="9"/>
      <c r="D264" s="9"/>
      <c r="E264" s="10">
        <v>1508</v>
      </c>
      <c r="F264" s="10">
        <v>2284</v>
      </c>
      <c r="G264" s="10">
        <f>E264+Jan!G264</f>
        <v>2952</v>
      </c>
    </row>
    <row r="265" spans="1:7" x14ac:dyDescent="0.2">
      <c r="B265" s="9" t="s">
        <v>24</v>
      </c>
      <c r="C265" s="9"/>
      <c r="D265" s="9"/>
      <c r="E265" s="10">
        <v>425</v>
      </c>
      <c r="F265" s="10">
        <v>528</v>
      </c>
      <c r="G265" s="10">
        <f>E265+Jan!G265</f>
        <v>710</v>
      </c>
    </row>
    <row r="266" spans="1:7" x14ac:dyDescent="0.2">
      <c r="B266" s="9" t="s">
        <v>66</v>
      </c>
      <c r="C266" s="9"/>
      <c r="D266" s="9"/>
      <c r="E266" s="10">
        <v>195</v>
      </c>
      <c r="F266" s="10">
        <v>753</v>
      </c>
      <c r="G266" s="10">
        <f>E266+Jan!G266</f>
        <v>343</v>
      </c>
    </row>
    <row r="267" spans="1:7" x14ac:dyDescent="0.2">
      <c r="B267" s="9" t="s">
        <v>70</v>
      </c>
      <c r="C267" s="9"/>
      <c r="D267" s="9"/>
      <c r="E267" s="10">
        <v>167</v>
      </c>
      <c r="F267" s="10">
        <v>411</v>
      </c>
      <c r="G267" s="10">
        <f>E267+Jan!G267</f>
        <v>217</v>
      </c>
    </row>
    <row r="268" spans="1:7" x14ac:dyDescent="0.2">
      <c r="B268" s="5"/>
      <c r="C268" s="5"/>
      <c r="D268" s="5"/>
      <c r="E268" s="8"/>
      <c r="F268" s="8"/>
      <c r="G268" s="8"/>
    </row>
    <row r="269" spans="1:7" x14ac:dyDescent="0.2">
      <c r="B269" s="5" t="s">
        <v>72</v>
      </c>
      <c r="C269" s="5"/>
      <c r="D269" s="5"/>
      <c r="E269" s="8"/>
      <c r="F269" s="8"/>
      <c r="G269" s="8"/>
    </row>
    <row r="270" spans="1:7" x14ac:dyDescent="0.2">
      <c r="B270" s="5"/>
      <c r="C270" s="5"/>
      <c r="D270" s="5"/>
      <c r="E270" s="8"/>
      <c r="F270" s="8"/>
      <c r="G270" s="8"/>
    </row>
    <row r="272" spans="1:7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</row>
    <row r="273" spans="1:7" x14ac:dyDescent="0.2">
      <c r="A273" s="49"/>
      <c r="B273" s="50"/>
      <c r="C273" s="50"/>
      <c r="D273" s="51"/>
      <c r="E273" s="52"/>
      <c r="F273" s="53"/>
      <c r="G273" s="62"/>
    </row>
    <row r="274" spans="1:7" x14ac:dyDescent="0.2">
      <c r="A274" s="49"/>
      <c r="B274" s="50"/>
      <c r="C274" s="50"/>
      <c r="D274" s="51"/>
      <c r="E274" s="52"/>
      <c r="F274" s="53"/>
      <c r="G274" s="62"/>
    </row>
    <row r="275" spans="1:7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</row>
    <row r="276" spans="1:7" x14ac:dyDescent="0.2">
      <c r="A276" s="49"/>
      <c r="B276" s="50"/>
      <c r="C276" s="50"/>
      <c r="D276" s="51"/>
      <c r="E276" s="52"/>
      <c r="F276" s="53"/>
      <c r="G276" s="62"/>
    </row>
    <row r="277" spans="1:7" ht="15" x14ac:dyDescent="0.25">
      <c r="A277" s="54"/>
      <c r="B277" s="55"/>
      <c r="C277" s="55"/>
      <c r="D277" s="56"/>
      <c r="E277" s="57"/>
      <c r="F277" s="58"/>
      <c r="G277" s="63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2" customWidth="1"/>
    <col min="6" max="6" width="15.7109375" style="2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42" t="s">
        <v>50</v>
      </c>
      <c r="F1" s="42" t="s">
        <v>50</v>
      </c>
      <c r="G1" s="42" t="s">
        <v>77</v>
      </c>
    </row>
    <row r="2" spans="1:7" ht="15" x14ac:dyDescent="0.25">
      <c r="A2" s="1"/>
      <c r="B2" s="1"/>
      <c r="C2" s="1"/>
      <c r="D2" s="1"/>
      <c r="E2" s="43" t="s">
        <v>59</v>
      </c>
      <c r="F2" s="4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4">
        <f>SUM(E6,E31,E57,E81,E105,E129,E154,E178,E204,E228)</f>
        <v>46313</v>
      </c>
      <c r="F4" s="4">
        <f>SUM(F6,F31,F57,F81,F105,F129,F154,F178,F204,F228)</f>
        <v>94980</v>
      </c>
      <c r="G4" s="4">
        <f>F4+Feb!G4</f>
        <v>309899</v>
      </c>
    </row>
    <row r="5" spans="1:7" s="5" customFormat="1" x14ac:dyDescent="0.2">
      <c r="E5" s="2"/>
      <c r="F5" s="2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17100</v>
      </c>
      <c r="F6" s="65">
        <f>SUM(F7,F22)</f>
        <v>24264</v>
      </c>
      <c r="G6" s="16">
        <f>F6+Feb!G6</f>
        <v>70345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17100</v>
      </c>
      <c r="F7" s="66">
        <f>SUM(F8:F11,F15,F18,F21)</f>
        <v>18594</v>
      </c>
      <c r="G7" s="66">
        <f>F7+Feb!G7</f>
        <v>51671</v>
      </c>
    </row>
    <row r="8" spans="1:7" x14ac:dyDescent="0.2">
      <c r="A8" s="5"/>
      <c r="B8" s="5"/>
      <c r="C8" s="9" t="s">
        <v>6</v>
      </c>
      <c r="D8" s="5"/>
      <c r="E8" s="67">
        <v>741</v>
      </c>
      <c r="F8" s="67">
        <f>E8</f>
        <v>741</v>
      </c>
      <c r="G8" s="67">
        <f>F8+Feb!G8</f>
        <v>741</v>
      </c>
    </row>
    <row r="9" spans="1:7" x14ac:dyDescent="0.2">
      <c r="A9" s="5"/>
      <c r="B9" s="5"/>
      <c r="C9" s="9" t="s">
        <v>7</v>
      </c>
      <c r="D9" s="5"/>
      <c r="E9" s="67">
        <v>13624</v>
      </c>
      <c r="F9" s="67">
        <f>E9</f>
        <v>13624</v>
      </c>
      <c r="G9" s="67">
        <f>F9+Feb!G9</f>
        <v>37853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>E10</f>
        <v>0</v>
      </c>
      <c r="G10" s="67">
        <f>F10+Feb!G10</f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64</v>
      </c>
      <c r="F11" s="67">
        <f>SUM(F12:F14)</f>
        <v>64</v>
      </c>
      <c r="G11" s="67">
        <f>F11+Feb!G11</f>
        <v>149</v>
      </c>
    </row>
    <row r="12" spans="1:7" outlineLevel="1" x14ac:dyDescent="0.2">
      <c r="A12" s="5"/>
      <c r="B12" s="5"/>
      <c r="C12" s="9"/>
      <c r="D12" s="5" t="s">
        <v>6</v>
      </c>
      <c r="E12" s="68">
        <v>16</v>
      </c>
      <c r="F12" s="68">
        <f>E12</f>
        <v>16</v>
      </c>
      <c r="G12" s="68">
        <f>F12+Feb!G12</f>
        <v>16</v>
      </c>
    </row>
    <row r="13" spans="1:7" outlineLevel="1" x14ac:dyDescent="0.2">
      <c r="A13" s="5"/>
      <c r="B13" s="5"/>
      <c r="C13" s="9"/>
      <c r="D13" s="5" t="s">
        <v>7</v>
      </c>
      <c r="E13" s="68">
        <v>48</v>
      </c>
      <c r="F13" s="68">
        <f>E13</f>
        <v>48</v>
      </c>
      <c r="G13" s="68">
        <f>F13+Feb!G13</f>
        <v>133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>E14</f>
        <v>0</v>
      </c>
      <c r="G14" s="68">
        <f>F14+Feb!G14</f>
        <v>0</v>
      </c>
    </row>
    <row r="15" spans="1:7" x14ac:dyDescent="0.2">
      <c r="A15" s="5"/>
      <c r="B15" s="5"/>
      <c r="C15" s="9" t="s">
        <v>3</v>
      </c>
      <c r="E15" s="67">
        <f>SUM(E16:E17)</f>
        <v>1452</v>
      </c>
      <c r="F15" s="67">
        <f>SUM(F16:F17)</f>
        <v>1452</v>
      </c>
      <c r="G15" s="67">
        <f>F15+Feb!G15</f>
        <v>4481</v>
      </c>
    </row>
    <row r="16" spans="1:7" outlineLevel="1" x14ac:dyDescent="0.2">
      <c r="A16" s="5"/>
      <c r="B16" s="5"/>
      <c r="D16" s="5" t="s">
        <v>9</v>
      </c>
      <c r="E16" s="68">
        <v>22</v>
      </c>
      <c r="F16" s="68">
        <f>E16</f>
        <v>22</v>
      </c>
      <c r="G16" s="68">
        <f>F16+Feb!G16</f>
        <v>159</v>
      </c>
    </row>
    <row r="17" spans="1:7" outlineLevel="1" x14ac:dyDescent="0.2">
      <c r="A17" s="5"/>
      <c r="B17" s="5"/>
      <c r="D17" s="5" t="s">
        <v>10</v>
      </c>
      <c r="E17" s="68">
        <v>1430</v>
      </c>
      <c r="F17" s="68">
        <f>E17</f>
        <v>1430</v>
      </c>
      <c r="G17" s="68">
        <f>F17+Feb!G17</f>
        <v>4322</v>
      </c>
    </row>
    <row r="18" spans="1:7" x14ac:dyDescent="0.2">
      <c r="A18" s="5"/>
      <c r="B18" s="5"/>
      <c r="C18" s="9" t="s">
        <v>2</v>
      </c>
      <c r="D18" s="5"/>
      <c r="E18" s="67">
        <f>SUM(E19:E20)</f>
        <v>1007</v>
      </c>
      <c r="F18" s="67">
        <f>SUM(F19:F20)</f>
        <v>1865</v>
      </c>
      <c r="G18" s="67">
        <f>F18+Feb!G18</f>
        <v>5947</v>
      </c>
    </row>
    <row r="19" spans="1:7" outlineLevel="1" x14ac:dyDescent="0.2">
      <c r="A19" s="5"/>
      <c r="B19" s="5"/>
      <c r="D19" s="5" t="s">
        <v>11</v>
      </c>
      <c r="E19" s="68">
        <v>721</v>
      </c>
      <c r="F19" s="68">
        <f>E19</f>
        <v>721</v>
      </c>
      <c r="G19" s="68">
        <f>F19+Feb!G19</f>
        <v>2311</v>
      </c>
    </row>
    <row r="20" spans="1:7" outlineLevel="1" x14ac:dyDescent="0.2">
      <c r="A20" s="5"/>
      <c r="B20" s="5"/>
      <c r="C20" s="5"/>
      <c r="D20" s="5" t="s">
        <v>12</v>
      </c>
      <c r="E20" s="68">
        <v>286</v>
      </c>
      <c r="F20" s="68">
        <f>E20*4</f>
        <v>1144</v>
      </c>
      <c r="G20" s="68">
        <f>F20+Feb!G20</f>
        <v>3636</v>
      </c>
    </row>
    <row r="21" spans="1:7" x14ac:dyDescent="0.2">
      <c r="A21" s="5"/>
      <c r="B21" s="5"/>
      <c r="C21" s="9" t="s">
        <v>26</v>
      </c>
      <c r="D21" s="5"/>
      <c r="E21" s="67">
        <v>212</v>
      </c>
      <c r="F21" s="67">
        <f>E21*4</f>
        <v>848</v>
      </c>
      <c r="G21" s="67">
        <f>F21+Feb!G21</f>
        <v>2500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5670</v>
      </c>
      <c r="G22" s="66">
        <f>F22+Feb!G22</f>
        <v>18674</v>
      </c>
    </row>
    <row r="23" spans="1:7" x14ac:dyDescent="0.2">
      <c r="A23" s="5"/>
      <c r="B23" s="5"/>
      <c r="C23" s="5"/>
      <c r="D23" s="5"/>
      <c r="E23" s="68"/>
      <c r="F23" s="68"/>
      <c r="G23" s="6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24264</v>
      </c>
      <c r="G24" s="67">
        <f>F24+Feb!G24</f>
        <v>70345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18594</v>
      </c>
      <c r="G25" s="68">
        <f>F25+Feb!G25</f>
        <v>51671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5670</v>
      </c>
      <c r="G26" s="68">
        <f>F26+Feb!G26</f>
        <v>18674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22311</v>
      </c>
      <c r="G27" s="67">
        <f>F27+Feb!G27</f>
        <v>67567</v>
      </c>
    </row>
    <row r="28" spans="1:7" x14ac:dyDescent="0.2">
      <c r="A28" s="5"/>
      <c r="B28" s="5" t="s">
        <v>16</v>
      </c>
      <c r="C28" s="5"/>
      <c r="D28" s="5"/>
      <c r="E28" s="68"/>
      <c r="F28" s="68">
        <v>17678</v>
      </c>
      <c r="G28" s="68">
        <f>F28+Feb!G28</f>
        <v>50618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4633</v>
      </c>
      <c r="G29" s="68">
        <f>F29+Feb!G29</f>
        <v>16949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69"/>
    </row>
    <row r="31" spans="1:7" ht="18" x14ac:dyDescent="0.25">
      <c r="A31" s="15" t="s">
        <v>18</v>
      </c>
      <c r="B31" s="6"/>
      <c r="C31" s="6"/>
      <c r="D31" s="7"/>
      <c r="E31" s="65">
        <f>SUM(E32,E48)</f>
        <v>12492</v>
      </c>
      <c r="F31" s="65">
        <f>SUM(F32,F48)</f>
        <v>21206</v>
      </c>
      <c r="G31" s="65">
        <f>F31+Feb!G31</f>
        <v>72851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12492</v>
      </c>
      <c r="F32" s="66">
        <f>SUM(F33:F36,F40,F43,F46,F47)</f>
        <v>12597</v>
      </c>
      <c r="G32" s="66">
        <f>F32+Feb!G32</f>
        <v>48111</v>
      </c>
    </row>
    <row r="33" spans="1:7" s="5" customFormat="1" x14ac:dyDescent="0.2">
      <c r="B33" s="9"/>
      <c r="C33" s="9" t="s">
        <v>68</v>
      </c>
      <c r="E33" s="67">
        <v>2968</v>
      </c>
      <c r="F33" s="67">
        <f>E33</f>
        <v>2968</v>
      </c>
      <c r="G33" s="67">
        <f>F33+Feb!G33</f>
        <v>17061</v>
      </c>
    </row>
    <row r="34" spans="1:7" x14ac:dyDescent="0.2">
      <c r="A34" s="5"/>
      <c r="B34" s="5"/>
      <c r="C34" s="9" t="s">
        <v>25</v>
      </c>
      <c r="D34" s="5"/>
      <c r="E34" s="67">
        <v>8350</v>
      </c>
      <c r="F34" s="67">
        <f>E34</f>
        <v>8350</v>
      </c>
      <c r="G34" s="67">
        <f>F34+Feb!G34</f>
        <v>25652</v>
      </c>
    </row>
    <row r="35" spans="1:7" x14ac:dyDescent="0.2">
      <c r="A35" s="5"/>
      <c r="B35" s="5"/>
      <c r="C35" s="9" t="s">
        <v>69</v>
      </c>
      <c r="D35" s="5"/>
      <c r="E35" s="67">
        <v>0</v>
      </c>
      <c r="F35" s="67">
        <f>E35</f>
        <v>0</v>
      </c>
      <c r="G35" s="67">
        <f>F35+Feb!G35</f>
        <v>6</v>
      </c>
    </row>
    <row r="36" spans="1:7" x14ac:dyDescent="0.2">
      <c r="A36" s="5"/>
      <c r="B36" s="5"/>
      <c r="C36" s="9" t="s">
        <v>13</v>
      </c>
      <c r="D36" s="5"/>
      <c r="E36" s="67">
        <f>SUM(E37:E39)</f>
        <v>127</v>
      </c>
      <c r="F36" s="67">
        <f>SUM(F37:F39)</f>
        <v>127</v>
      </c>
      <c r="G36" s="67">
        <f>F36+Feb!G36</f>
        <v>382</v>
      </c>
    </row>
    <row r="37" spans="1:7" x14ac:dyDescent="0.2">
      <c r="A37" s="5"/>
      <c r="B37" s="5"/>
      <c r="C37" s="9"/>
      <c r="D37" s="5" t="s">
        <v>68</v>
      </c>
      <c r="E37" s="68">
        <v>0</v>
      </c>
      <c r="F37" s="68">
        <f>E37</f>
        <v>0</v>
      </c>
      <c r="G37" s="68">
        <f>F37+Feb!G37</f>
        <v>112</v>
      </c>
    </row>
    <row r="38" spans="1:7" outlineLevel="1" x14ac:dyDescent="0.2">
      <c r="A38" s="5"/>
      <c r="B38" s="5"/>
      <c r="C38" s="9"/>
      <c r="D38" s="5" t="s">
        <v>25</v>
      </c>
      <c r="E38" s="68">
        <v>127</v>
      </c>
      <c r="F38" s="68">
        <f>E38</f>
        <v>127</v>
      </c>
      <c r="G38" s="68">
        <f>F38+Feb!G38</f>
        <v>270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68">
        <f>F39+Feb!G39</f>
        <v>0</v>
      </c>
    </row>
    <row r="40" spans="1:7" x14ac:dyDescent="0.2">
      <c r="A40" s="5"/>
      <c r="B40" s="5"/>
      <c r="C40" s="9" t="s">
        <v>3</v>
      </c>
      <c r="E40" s="67">
        <f>SUM(E41:E42)</f>
        <v>694</v>
      </c>
      <c r="F40" s="67">
        <f>SUM(F41:F42)</f>
        <v>694</v>
      </c>
      <c r="G40" s="67">
        <f>F40+Feb!G40</f>
        <v>2485</v>
      </c>
    </row>
    <row r="41" spans="1:7" outlineLevel="1" x14ac:dyDescent="0.2">
      <c r="A41" s="5"/>
      <c r="B41" s="5"/>
      <c r="D41" s="5" t="s">
        <v>9</v>
      </c>
      <c r="E41" s="68">
        <v>5</v>
      </c>
      <c r="F41" s="68">
        <f>E41</f>
        <v>5</v>
      </c>
      <c r="G41" s="68">
        <f>F41+Feb!G41</f>
        <v>26</v>
      </c>
    </row>
    <row r="42" spans="1:7" outlineLevel="1" x14ac:dyDescent="0.2">
      <c r="A42" s="5"/>
      <c r="B42" s="5"/>
      <c r="D42" s="5" t="s">
        <v>10</v>
      </c>
      <c r="E42" s="68">
        <v>689</v>
      </c>
      <c r="F42" s="68">
        <f>E42</f>
        <v>689</v>
      </c>
      <c r="G42" s="68">
        <f>F42+Feb!G42</f>
        <v>2459</v>
      </c>
    </row>
    <row r="43" spans="1:7" x14ac:dyDescent="0.2">
      <c r="A43" s="5"/>
      <c r="B43" s="5"/>
      <c r="C43" s="9" t="s">
        <v>2</v>
      </c>
      <c r="D43" s="5"/>
      <c r="E43" s="67">
        <f>SUM(E44:E45)</f>
        <v>96</v>
      </c>
      <c r="F43" s="67">
        <f>SUM(F44:F45)</f>
        <v>201</v>
      </c>
      <c r="G43" s="67">
        <f>F43+Feb!G43</f>
        <v>759</v>
      </c>
    </row>
    <row r="44" spans="1:7" outlineLevel="1" x14ac:dyDescent="0.2">
      <c r="A44" s="5"/>
      <c r="B44" s="5"/>
      <c r="D44" s="5" t="s">
        <v>11</v>
      </c>
      <c r="E44" s="68">
        <v>61</v>
      </c>
      <c r="F44" s="68">
        <f>E44</f>
        <v>61</v>
      </c>
      <c r="G44" s="68">
        <f>F44+Feb!G44</f>
        <v>271</v>
      </c>
    </row>
    <row r="45" spans="1:7" outlineLevel="1" x14ac:dyDescent="0.2">
      <c r="A45" s="5"/>
      <c r="B45" s="5"/>
      <c r="C45" s="5"/>
      <c r="D45" s="5" t="s">
        <v>12</v>
      </c>
      <c r="E45" s="68">
        <v>35</v>
      </c>
      <c r="F45" s="68">
        <f>E45*4</f>
        <v>140</v>
      </c>
      <c r="G45" s="68">
        <f>F45+Feb!G45</f>
        <v>488</v>
      </c>
    </row>
    <row r="46" spans="1:7" x14ac:dyDescent="0.2">
      <c r="A46" s="5"/>
      <c r="B46" s="5"/>
      <c r="C46" s="9" t="s">
        <v>26</v>
      </c>
      <c r="D46" s="5"/>
      <c r="E46" s="67">
        <v>0</v>
      </c>
      <c r="F46" s="67">
        <f>E46*4</f>
        <v>0</v>
      </c>
      <c r="G46" s="67">
        <f>F46+Feb!G46</f>
        <v>524</v>
      </c>
    </row>
    <row r="47" spans="1:7" x14ac:dyDescent="0.2">
      <c r="A47" s="5"/>
      <c r="B47" s="5"/>
      <c r="C47" s="9" t="s">
        <v>27</v>
      </c>
      <c r="D47" s="5"/>
      <c r="E47" s="67">
        <v>257</v>
      </c>
      <c r="F47" s="67">
        <f>E47</f>
        <v>257</v>
      </c>
      <c r="G47" s="67">
        <f>F47+Feb!G47</f>
        <v>1242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8609</v>
      </c>
      <c r="G48" s="66">
        <f>F48+Feb!G48</f>
        <v>24740</v>
      </c>
    </row>
    <row r="49" spans="1:7" x14ac:dyDescent="0.2">
      <c r="A49" s="5"/>
      <c r="B49" s="5"/>
      <c r="C49" s="5"/>
      <c r="D49" s="5"/>
      <c r="E49" s="68"/>
      <c r="F49" s="68"/>
      <c r="G49" s="6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21206</v>
      </c>
      <c r="G50" s="67">
        <f>F50+Feb!G50</f>
        <v>72845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12597</v>
      </c>
      <c r="G51" s="68">
        <f>F51+Feb!G51</f>
        <v>48105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8609</v>
      </c>
      <c r="G52" s="68">
        <f>F52+Feb!G52</f>
        <v>24740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15672</v>
      </c>
      <c r="G53" s="67">
        <f>F53+Feb!G53</f>
        <v>43326</v>
      </c>
    </row>
    <row r="54" spans="1:7" x14ac:dyDescent="0.2">
      <c r="A54" s="5"/>
      <c r="B54" s="5" t="s">
        <v>16</v>
      </c>
      <c r="C54" s="5"/>
      <c r="D54" s="5"/>
      <c r="E54" s="68"/>
      <c r="F54" s="68">
        <f>SUM(F34,F35,F38,F39,F42,F44,F45,F46,F47)</f>
        <v>9624</v>
      </c>
      <c r="G54" s="68">
        <f>F54+Feb!G54</f>
        <v>30141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v>6048</v>
      </c>
      <c r="G55" s="68">
        <f>F55+Feb!G55</f>
        <v>13185</v>
      </c>
    </row>
    <row r="56" spans="1:7" x14ac:dyDescent="0.2">
      <c r="A56" s="5"/>
      <c r="B56" s="5"/>
      <c r="C56" s="5"/>
      <c r="D56" s="5"/>
      <c r="E56" s="68"/>
      <c r="F56" s="68"/>
      <c r="G56" s="68"/>
    </row>
    <row r="57" spans="1:7" ht="18" x14ac:dyDescent="0.25">
      <c r="A57" s="15" t="s">
        <v>19</v>
      </c>
      <c r="B57" s="6"/>
      <c r="C57" s="6"/>
      <c r="D57" s="7"/>
      <c r="E57" s="65">
        <f>SUM(E58,E72)</f>
        <v>1346</v>
      </c>
      <c r="F57" s="65">
        <f>SUM(F58,F72)</f>
        <v>5152</v>
      </c>
      <c r="G57" s="65">
        <f>F57+Feb!G57</f>
        <v>12831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1346</v>
      </c>
      <c r="F58" s="66">
        <f>SUM(F59:F62,F66,F69)</f>
        <v>1361</v>
      </c>
      <c r="G58" s="66">
        <f>F58+Feb!G58</f>
        <v>1663</v>
      </c>
    </row>
    <row r="59" spans="1:7" x14ac:dyDescent="0.2">
      <c r="A59" s="5"/>
      <c r="B59" s="5"/>
      <c r="C59" s="9" t="s">
        <v>6</v>
      </c>
      <c r="D59" s="5"/>
      <c r="E59" s="67">
        <v>1317</v>
      </c>
      <c r="F59" s="67">
        <f>E59</f>
        <v>1317</v>
      </c>
      <c r="G59" s="67">
        <f>F59+Feb!G59</f>
        <v>1597</v>
      </c>
    </row>
    <row r="60" spans="1:7" x14ac:dyDescent="0.2">
      <c r="A60" s="5"/>
      <c r="B60" s="5"/>
      <c r="C60" s="9" t="s">
        <v>7</v>
      </c>
      <c r="D60" s="5"/>
      <c r="E60" s="67">
        <v>0</v>
      </c>
      <c r="F60" s="67">
        <f>E60</f>
        <v>0</v>
      </c>
      <c r="G60" s="67">
        <f>F60+Feb!G60</f>
        <v>0</v>
      </c>
    </row>
    <row r="61" spans="1:7" x14ac:dyDescent="0.2">
      <c r="A61" s="5"/>
      <c r="B61" s="5"/>
      <c r="C61" s="9" t="s">
        <v>8</v>
      </c>
      <c r="D61" s="5"/>
      <c r="E61" s="67">
        <v>0</v>
      </c>
      <c r="F61" s="67">
        <f>E61</f>
        <v>0</v>
      </c>
      <c r="G61" s="67">
        <f>F61+Feb!G61</f>
        <v>0</v>
      </c>
    </row>
    <row r="62" spans="1:7" x14ac:dyDescent="0.2">
      <c r="A62" s="5"/>
      <c r="B62" s="5"/>
      <c r="C62" s="9" t="s">
        <v>13</v>
      </c>
      <c r="D62" s="5"/>
      <c r="E62" s="67">
        <f>SUM(E63:E65)</f>
        <v>7</v>
      </c>
      <c r="F62" s="67">
        <f>SUM(F63:F65)</f>
        <v>7</v>
      </c>
      <c r="G62" s="67">
        <f>F62+Feb!G62</f>
        <v>11</v>
      </c>
    </row>
    <row r="63" spans="1:7" outlineLevel="1" x14ac:dyDescent="0.2">
      <c r="A63" s="5"/>
      <c r="B63" s="5"/>
      <c r="C63" s="9"/>
      <c r="D63" s="5" t="s">
        <v>6</v>
      </c>
      <c r="E63" s="68">
        <v>7</v>
      </c>
      <c r="F63" s="68">
        <f>E63</f>
        <v>7</v>
      </c>
      <c r="G63" s="68">
        <f>F63+Feb!G63</f>
        <v>11</v>
      </c>
    </row>
    <row r="64" spans="1:7" outlineLevel="1" x14ac:dyDescent="0.2">
      <c r="A64" s="5"/>
      <c r="B64" s="5"/>
      <c r="C64" s="9"/>
      <c r="D64" s="5" t="s">
        <v>7</v>
      </c>
      <c r="E64" s="68">
        <v>0</v>
      </c>
      <c r="F64" s="68">
        <f>E64</f>
        <v>0</v>
      </c>
      <c r="G64" s="68">
        <f>F64+Feb!G64</f>
        <v>0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>E65</f>
        <v>0</v>
      </c>
      <c r="G65" s="68">
        <f>F65+Feb!G65</f>
        <v>0</v>
      </c>
    </row>
    <row r="66" spans="1:7" x14ac:dyDescent="0.2">
      <c r="A66" s="5"/>
      <c r="B66" s="5"/>
      <c r="C66" s="9" t="s">
        <v>3</v>
      </c>
      <c r="E66" s="67">
        <f>SUM(E67:E68)</f>
        <v>9</v>
      </c>
      <c r="F66" s="67">
        <f>SUM(F67:F68)</f>
        <v>9</v>
      </c>
      <c r="G66" s="67">
        <f>F66+Feb!G66</f>
        <v>13</v>
      </c>
    </row>
    <row r="67" spans="1:7" outlineLevel="1" x14ac:dyDescent="0.2">
      <c r="A67" s="5"/>
      <c r="B67" s="5"/>
      <c r="D67" s="5" t="s">
        <v>9</v>
      </c>
      <c r="E67" s="68">
        <v>0</v>
      </c>
      <c r="F67" s="68">
        <f>E67</f>
        <v>0</v>
      </c>
      <c r="G67" s="68">
        <f>F67+Feb!G67</f>
        <v>0</v>
      </c>
    </row>
    <row r="68" spans="1:7" outlineLevel="1" x14ac:dyDescent="0.2">
      <c r="A68" s="5"/>
      <c r="B68" s="5"/>
      <c r="D68" s="5" t="s">
        <v>10</v>
      </c>
      <c r="E68" s="68">
        <v>9</v>
      </c>
      <c r="F68" s="68">
        <f>E68</f>
        <v>9</v>
      </c>
      <c r="G68" s="68">
        <f>F68+Feb!G68</f>
        <v>13</v>
      </c>
    </row>
    <row r="69" spans="1:7" x14ac:dyDescent="0.2">
      <c r="A69" s="5"/>
      <c r="B69" s="5"/>
      <c r="C69" s="9" t="s">
        <v>2</v>
      </c>
      <c r="D69" s="5"/>
      <c r="E69" s="67">
        <f>SUM(E70:E71)</f>
        <v>13</v>
      </c>
      <c r="F69" s="67">
        <f>SUM(F70:F71)</f>
        <v>28</v>
      </c>
      <c r="G69" s="67">
        <f>F69+Feb!G69</f>
        <v>42</v>
      </c>
    </row>
    <row r="70" spans="1:7" outlineLevel="1" x14ac:dyDescent="0.2">
      <c r="A70" s="5"/>
      <c r="B70" s="5"/>
      <c r="D70" s="5" t="s">
        <v>11</v>
      </c>
      <c r="E70" s="68">
        <v>8</v>
      </c>
      <c r="F70" s="68">
        <f>E70</f>
        <v>8</v>
      </c>
      <c r="G70" s="68">
        <f>F70+Feb!G70</f>
        <v>14</v>
      </c>
    </row>
    <row r="71" spans="1:7" outlineLevel="1" x14ac:dyDescent="0.2">
      <c r="A71" s="5"/>
      <c r="B71" s="5"/>
      <c r="C71" s="5"/>
      <c r="D71" s="5" t="s">
        <v>12</v>
      </c>
      <c r="E71" s="68">
        <v>5</v>
      </c>
      <c r="F71" s="68">
        <f>E71*4</f>
        <v>20</v>
      </c>
      <c r="G71" s="68">
        <f>F71+Feb!G71</f>
        <v>28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3791</v>
      </c>
      <c r="G72" s="66">
        <f>F72+Feb!G72</f>
        <v>11168</v>
      </c>
    </row>
    <row r="73" spans="1:7" x14ac:dyDescent="0.2">
      <c r="A73" s="5"/>
      <c r="B73" s="5"/>
      <c r="C73" s="5"/>
      <c r="D73" s="5"/>
      <c r="E73" s="68"/>
      <c r="F73" s="68"/>
      <c r="G73" s="6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1421</v>
      </c>
      <c r="G74" s="67">
        <f>F74+Feb!G74</f>
        <v>1742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1361</v>
      </c>
      <c r="G75" s="68">
        <f>F75+Feb!G75</f>
        <v>1663</v>
      </c>
    </row>
    <row r="76" spans="1:7" x14ac:dyDescent="0.2">
      <c r="A76" s="9"/>
      <c r="B76" s="5" t="s">
        <v>17</v>
      </c>
      <c r="C76" s="5"/>
      <c r="D76" s="9"/>
      <c r="E76" s="68"/>
      <c r="F76" s="68">
        <v>60</v>
      </c>
      <c r="G76" s="68">
        <f>F76+Feb!G76</f>
        <v>79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3731</v>
      </c>
      <c r="G77" s="67">
        <f>F77+Feb!G77</f>
        <v>11089</v>
      </c>
    </row>
    <row r="78" spans="1:7" x14ac:dyDescent="0.2">
      <c r="A78" s="5"/>
      <c r="B78" s="5" t="s">
        <v>16</v>
      </c>
      <c r="C78" s="5"/>
      <c r="D78" s="5"/>
      <c r="E78" s="68"/>
      <c r="F78" s="68">
        <v>0</v>
      </c>
      <c r="G78" s="68">
        <f>F78+Feb!G78</f>
        <v>0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v>3731</v>
      </c>
      <c r="G79" s="68">
        <f>F79+Feb!G79</f>
        <v>11089</v>
      </c>
    </row>
    <row r="80" spans="1:7" x14ac:dyDescent="0.2">
      <c r="A80" s="9"/>
      <c r="B80" s="9"/>
      <c r="C80" s="9"/>
      <c r="D80" s="9"/>
      <c r="E80" s="67"/>
      <c r="F80" s="67"/>
      <c r="G80" s="67"/>
    </row>
    <row r="81" spans="1:7" ht="18" x14ac:dyDescent="0.25">
      <c r="A81" s="15" t="s">
        <v>20</v>
      </c>
      <c r="B81" s="6"/>
      <c r="C81" s="6"/>
      <c r="D81" s="7"/>
      <c r="E81" s="65">
        <f>SUM(E82,E96)</f>
        <v>2671</v>
      </c>
      <c r="F81" s="65">
        <f>SUM(F82,F96)</f>
        <v>5436</v>
      </c>
      <c r="G81" s="65">
        <f>F81+Feb!G81</f>
        <v>35752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2671</v>
      </c>
      <c r="F82" s="66">
        <f>SUM(F83:F86,F90,F93)</f>
        <v>2839</v>
      </c>
      <c r="G82" s="66">
        <f>F82+Feb!G82</f>
        <v>18360</v>
      </c>
    </row>
    <row r="83" spans="1:7" x14ac:dyDescent="0.2">
      <c r="A83" s="5"/>
      <c r="B83" s="5"/>
      <c r="C83" s="9" t="s">
        <v>6</v>
      </c>
      <c r="D83" s="5"/>
      <c r="E83" s="67">
        <v>2268</v>
      </c>
      <c r="F83" s="67">
        <f>E83</f>
        <v>2268</v>
      </c>
      <c r="G83" s="67">
        <f>F83+Feb!G83</f>
        <v>4774</v>
      </c>
    </row>
    <row r="84" spans="1:7" x14ac:dyDescent="0.2">
      <c r="A84" s="5"/>
      <c r="B84" s="5"/>
      <c r="C84" s="9" t="s">
        <v>7</v>
      </c>
      <c r="D84" s="5"/>
      <c r="E84" s="67">
        <v>0</v>
      </c>
      <c r="F84" s="67">
        <f>E84</f>
        <v>0</v>
      </c>
      <c r="G84" s="67">
        <f>F84+Feb!G84</f>
        <v>3683</v>
      </c>
    </row>
    <row r="85" spans="1:7" x14ac:dyDescent="0.2">
      <c r="A85" s="5"/>
      <c r="B85" s="5"/>
      <c r="C85" s="9" t="s">
        <v>8</v>
      </c>
      <c r="D85" s="5"/>
      <c r="E85" s="67">
        <v>0</v>
      </c>
      <c r="F85" s="67">
        <f>E85</f>
        <v>0</v>
      </c>
      <c r="G85" s="67">
        <f>F85+Feb!G85</f>
        <v>7733</v>
      </c>
    </row>
    <row r="86" spans="1:7" x14ac:dyDescent="0.2">
      <c r="A86" s="5"/>
      <c r="B86" s="5"/>
      <c r="C86" s="9" t="s">
        <v>13</v>
      </c>
      <c r="D86" s="5"/>
      <c r="E86" s="67">
        <f>SUM(E87:E89)</f>
        <v>7</v>
      </c>
      <c r="F86" s="67">
        <f>SUM(F87:F89)</f>
        <v>7</v>
      </c>
      <c r="G86" s="67">
        <f>F86+Feb!G86</f>
        <v>13</v>
      </c>
    </row>
    <row r="87" spans="1:7" outlineLevel="1" x14ac:dyDescent="0.2">
      <c r="A87" s="5"/>
      <c r="B87" s="5"/>
      <c r="C87" s="9"/>
      <c r="D87" s="5" t="s">
        <v>6</v>
      </c>
      <c r="E87" s="68">
        <v>7</v>
      </c>
      <c r="F87" s="68">
        <f>E87</f>
        <v>7</v>
      </c>
      <c r="G87" s="68">
        <f>F87+Feb!G87</f>
        <v>13</v>
      </c>
    </row>
    <row r="88" spans="1:7" outlineLevel="1" x14ac:dyDescent="0.2">
      <c r="A88" s="5"/>
      <c r="B88" s="5"/>
      <c r="C88" s="9"/>
      <c r="D88" s="5" t="s">
        <v>7</v>
      </c>
      <c r="E88" s="68">
        <v>0</v>
      </c>
      <c r="F88" s="68">
        <f>E88</f>
        <v>0</v>
      </c>
      <c r="G88" s="68">
        <f>F88+Feb!G88</f>
        <v>0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>E89</f>
        <v>0</v>
      </c>
      <c r="G89" s="68">
        <f>F89+Feb!G89</f>
        <v>0</v>
      </c>
    </row>
    <row r="90" spans="1:7" x14ac:dyDescent="0.2">
      <c r="A90" s="5"/>
      <c r="B90" s="5"/>
      <c r="C90" s="9" t="s">
        <v>3</v>
      </c>
      <c r="E90" s="67">
        <f>SUM(E91:E92)</f>
        <v>288</v>
      </c>
      <c r="F90" s="67">
        <f>SUM(F91:F92)</f>
        <v>288</v>
      </c>
      <c r="G90" s="67">
        <f>F90+Feb!G90</f>
        <v>1277</v>
      </c>
    </row>
    <row r="91" spans="1:7" outlineLevel="1" x14ac:dyDescent="0.2">
      <c r="A91" s="5"/>
      <c r="B91" s="5"/>
      <c r="D91" s="5" t="s">
        <v>9</v>
      </c>
      <c r="E91" s="68">
        <v>38</v>
      </c>
      <c r="F91" s="68">
        <f>E91</f>
        <v>38</v>
      </c>
      <c r="G91" s="68">
        <f>F91+Feb!G91</f>
        <v>114</v>
      </c>
    </row>
    <row r="92" spans="1:7" outlineLevel="1" x14ac:dyDescent="0.2">
      <c r="A92" s="5"/>
      <c r="B92" s="5"/>
      <c r="D92" s="5" t="s">
        <v>10</v>
      </c>
      <c r="E92" s="68">
        <v>250</v>
      </c>
      <c r="F92" s="68">
        <f>E92</f>
        <v>250</v>
      </c>
      <c r="G92" s="68">
        <f>F92+Feb!G92</f>
        <v>1163</v>
      </c>
    </row>
    <row r="93" spans="1:7" x14ac:dyDescent="0.2">
      <c r="A93" s="5"/>
      <c r="B93" s="5"/>
      <c r="C93" s="9" t="s">
        <v>2</v>
      </c>
      <c r="D93" s="5"/>
      <c r="E93" s="67">
        <f>SUM(E94:E95)</f>
        <v>108</v>
      </c>
      <c r="F93" s="67">
        <f>SUM(F94:F95)</f>
        <v>276</v>
      </c>
      <c r="G93" s="67">
        <f>F93+Feb!G93</f>
        <v>880</v>
      </c>
    </row>
    <row r="94" spans="1:7" outlineLevel="1" x14ac:dyDescent="0.2">
      <c r="A94" s="5"/>
      <c r="B94" s="5"/>
      <c r="D94" s="5" t="s">
        <v>11</v>
      </c>
      <c r="E94" s="68">
        <v>52</v>
      </c>
      <c r="F94" s="68">
        <f>E94</f>
        <v>52</v>
      </c>
      <c r="G94" s="68">
        <f>F94+Feb!G94</f>
        <v>196</v>
      </c>
    </row>
    <row r="95" spans="1:7" outlineLevel="1" x14ac:dyDescent="0.2">
      <c r="A95" s="5"/>
      <c r="B95" s="5"/>
      <c r="C95" s="5"/>
      <c r="D95" s="5" t="s">
        <v>12</v>
      </c>
      <c r="E95" s="68">
        <v>56</v>
      </c>
      <c r="F95" s="68">
        <f>E95*4</f>
        <v>224</v>
      </c>
      <c r="G95" s="68">
        <f>F95+Feb!G95</f>
        <v>684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2597</v>
      </c>
      <c r="G96" s="66">
        <f>F96+Feb!G96</f>
        <v>17392</v>
      </c>
    </row>
    <row r="97" spans="1:7" x14ac:dyDescent="0.2">
      <c r="A97" s="5"/>
      <c r="B97" s="5"/>
      <c r="C97" s="5"/>
      <c r="D97" s="5"/>
      <c r="E97" s="68"/>
      <c r="F97" s="68"/>
      <c r="G97" s="6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5436</v>
      </c>
      <c r="G98" s="67">
        <f>F98+Feb!G98</f>
        <v>21296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2839</v>
      </c>
      <c r="G99" s="68">
        <f>F99+Feb!G99</f>
        <v>10627</v>
      </c>
    </row>
    <row r="100" spans="1:7" x14ac:dyDescent="0.2">
      <c r="A100" s="9"/>
      <c r="B100" s="5" t="s">
        <v>17</v>
      </c>
      <c r="C100" s="5"/>
      <c r="D100" s="9"/>
      <c r="E100" s="68"/>
      <c r="F100" s="68">
        <f>SUM(F96)</f>
        <v>2597</v>
      </c>
      <c r="G100" s="68">
        <f>F100+Feb!G100</f>
        <v>10669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1422</v>
      </c>
      <c r="G101" s="67">
        <f>F101+Feb!G101</f>
        <v>25576</v>
      </c>
    </row>
    <row r="102" spans="1:7" x14ac:dyDescent="0.2">
      <c r="A102" s="5"/>
      <c r="B102" s="5" t="s">
        <v>16</v>
      </c>
      <c r="C102" s="5"/>
      <c r="D102" s="5"/>
      <c r="E102" s="68"/>
      <c r="F102" s="68">
        <v>0</v>
      </c>
      <c r="G102" s="68">
        <f>F102+Feb!G102</f>
        <v>12828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v>1422</v>
      </c>
      <c r="G103" s="68">
        <f>F103+Feb!G103</f>
        <v>12748</v>
      </c>
    </row>
    <row r="104" spans="1:7" x14ac:dyDescent="0.2">
      <c r="A104" s="9"/>
      <c r="B104" s="5"/>
      <c r="C104" s="5"/>
      <c r="D104" s="5"/>
      <c r="E104" s="68"/>
      <c r="F104" s="68"/>
      <c r="G104" s="6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3254</v>
      </c>
      <c r="F105" s="65">
        <f>SUM(F106,F120)</f>
        <v>9119</v>
      </c>
      <c r="G105" s="65">
        <f>F105+Feb!G105</f>
        <v>31404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3254</v>
      </c>
      <c r="F106" s="66">
        <f>SUM(F107:F110,F114,F117)</f>
        <v>3263</v>
      </c>
      <c r="G106" s="66">
        <f>F106+Feb!G106</f>
        <v>9292</v>
      </c>
    </row>
    <row r="107" spans="1:7" x14ac:dyDescent="0.2">
      <c r="A107" s="5"/>
      <c r="B107" s="5"/>
      <c r="C107" s="9" t="s">
        <v>6</v>
      </c>
      <c r="D107" s="5"/>
      <c r="E107" s="67">
        <v>0</v>
      </c>
      <c r="F107" s="67">
        <f>E107</f>
        <v>0</v>
      </c>
      <c r="G107" s="67">
        <f>F107+Feb!G107</f>
        <v>0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>E108</f>
        <v>0</v>
      </c>
      <c r="G108" s="67">
        <f>F108+Feb!G108</f>
        <v>0</v>
      </c>
    </row>
    <row r="109" spans="1:7" x14ac:dyDescent="0.2">
      <c r="A109" s="5"/>
      <c r="B109" s="5"/>
      <c r="C109" s="9" t="s">
        <v>8</v>
      </c>
      <c r="D109" s="5"/>
      <c r="E109" s="67">
        <v>3178</v>
      </c>
      <c r="F109" s="67">
        <f>E109</f>
        <v>3178</v>
      </c>
      <c r="G109" s="67">
        <f>F109+Feb!G109</f>
        <v>8996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0</v>
      </c>
      <c r="F110" s="67">
        <f>SUM(F111:F113)</f>
        <v>0</v>
      </c>
      <c r="G110" s="67">
        <f>F110+Feb!G110</f>
        <v>0</v>
      </c>
    </row>
    <row r="111" spans="1:7" outlineLevel="1" x14ac:dyDescent="0.2">
      <c r="A111" s="5"/>
      <c r="B111" s="5"/>
      <c r="C111" s="9"/>
      <c r="D111" s="5" t="s">
        <v>6</v>
      </c>
      <c r="E111" s="68">
        <v>0</v>
      </c>
      <c r="F111" s="68">
        <f>E111</f>
        <v>0</v>
      </c>
      <c r="G111" s="68">
        <f>F111+Feb!G111</f>
        <v>0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>E112</f>
        <v>0</v>
      </c>
      <c r="G112" s="68">
        <f>F112+Feb!G112</f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>E113</f>
        <v>0</v>
      </c>
      <c r="G113" s="68">
        <f>F113+Feb!G113</f>
        <v>0</v>
      </c>
    </row>
    <row r="114" spans="1:9" x14ac:dyDescent="0.2">
      <c r="A114" s="5"/>
      <c r="B114" s="5"/>
      <c r="C114" s="9" t="s">
        <v>3</v>
      </c>
      <c r="E114" s="67">
        <f>SUM(E115:E116)</f>
        <v>68</v>
      </c>
      <c r="F114" s="67">
        <f>SUM(F115:F116)</f>
        <v>68</v>
      </c>
      <c r="G114" s="67">
        <f>F114+Feb!G114</f>
        <v>210</v>
      </c>
    </row>
    <row r="115" spans="1:9" outlineLevel="1" x14ac:dyDescent="0.2">
      <c r="A115" s="5"/>
      <c r="B115" s="5"/>
      <c r="D115" s="5" t="s">
        <v>9</v>
      </c>
      <c r="E115" s="68">
        <v>0</v>
      </c>
      <c r="F115" s="68">
        <f>E115</f>
        <v>0</v>
      </c>
      <c r="G115" s="68">
        <f>F115+Feb!G115</f>
        <v>2</v>
      </c>
    </row>
    <row r="116" spans="1:9" outlineLevel="1" x14ac:dyDescent="0.2">
      <c r="A116" s="5"/>
      <c r="B116" s="5"/>
      <c r="D116" s="5" t="s">
        <v>10</v>
      </c>
      <c r="E116" s="68">
        <v>68</v>
      </c>
      <c r="F116" s="68">
        <f>E116</f>
        <v>68</v>
      </c>
      <c r="G116" s="68">
        <f>F116+Feb!G116</f>
        <v>208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8</v>
      </c>
      <c r="F117" s="67">
        <f>SUM(F118:F119)</f>
        <v>17</v>
      </c>
      <c r="G117" s="67">
        <f>F117+Feb!G117</f>
        <v>86</v>
      </c>
    </row>
    <row r="118" spans="1:9" outlineLevel="1" x14ac:dyDescent="0.2">
      <c r="A118" s="5"/>
      <c r="B118" s="5"/>
      <c r="D118" s="5" t="s">
        <v>11</v>
      </c>
      <c r="E118" s="68">
        <v>5</v>
      </c>
      <c r="F118" s="68">
        <f>E118</f>
        <v>5</v>
      </c>
      <c r="G118" s="68">
        <f>F118+Feb!G118</f>
        <v>18</v>
      </c>
    </row>
    <row r="119" spans="1:9" outlineLevel="1" x14ac:dyDescent="0.2">
      <c r="A119" s="5"/>
      <c r="B119" s="5"/>
      <c r="C119" s="5"/>
      <c r="D119" s="5" t="s">
        <v>12</v>
      </c>
      <c r="E119" s="68">
        <v>3</v>
      </c>
      <c r="F119" s="68">
        <f>E119*4</f>
        <v>12</v>
      </c>
      <c r="G119" s="68">
        <f>F119+Feb!G119</f>
        <v>68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5856</v>
      </c>
      <c r="G120" s="66">
        <f>F120+Feb!G120</f>
        <v>22112</v>
      </c>
    </row>
    <row r="121" spans="1:9" x14ac:dyDescent="0.2">
      <c r="A121" s="5"/>
      <c r="B121" s="5"/>
      <c r="C121" s="5"/>
      <c r="D121" s="5"/>
      <c r="E121" s="68"/>
      <c r="F121" s="68"/>
      <c r="G121" s="6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720</v>
      </c>
      <c r="G122" s="67">
        <f>F122+Feb!G122</f>
        <v>1749</v>
      </c>
    </row>
    <row r="123" spans="1:9" x14ac:dyDescent="0.2">
      <c r="A123" s="9"/>
      <c r="B123" s="5" t="s">
        <v>16</v>
      </c>
      <c r="C123" s="5"/>
      <c r="D123" s="9"/>
      <c r="E123" s="68"/>
      <c r="F123" s="68">
        <v>0</v>
      </c>
      <c r="G123" s="68">
        <f>F123+Feb!G123</f>
        <v>0</v>
      </c>
    </row>
    <row r="124" spans="1:9" x14ac:dyDescent="0.2">
      <c r="A124" s="9"/>
      <c r="B124" s="5" t="s">
        <v>17</v>
      </c>
      <c r="C124" s="5"/>
      <c r="D124" s="9"/>
      <c r="E124" s="68"/>
      <c r="F124" s="68">
        <v>720</v>
      </c>
      <c r="G124" s="68">
        <f>F124+Feb!G124</f>
        <v>1749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8348</v>
      </c>
      <c r="G125" s="67">
        <f>F125+Feb!G125</f>
        <v>29602</v>
      </c>
    </row>
    <row r="126" spans="1:9" x14ac:dyDescent="0.2">
      <c r="A126" s="5"/>
      <c r="B126" s="5" t="s">
        <v>16</v>
      </c>
      <c r="C126" s="5"/>
      <c r="D126" s="5"/>
      <c r="E126" s="68"/>
      <c r="F126" s="68">
        <v>3212</v>
      </c>
      <c r="G126" s="68">
        <f>F126+Feb!G126</f>
        <v>9239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v>5136</v>
      </c>
      <c r="G127" s="68">
        <f>F127+Feb!G127</f>
        <v>20363</v>
      </c>
    </row>
    <row r="128" spans="1:9" ht="15" x14ac:dyDescent="0.25">
      <c r="A128" s="5"/>
      <c r="B128" s="11"/>
      <c r="C128" s="11"/>
      <c r="D128" s="8"/>
      <c r="E128" s="70"/>
      <c r="F128" s="70"/>
      <c r="G128" s="70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1376</v>
      </c>
      <c r="F129" s="65">
        <f>SUM(F130,F145)</f>
        <v>1828</v>
      </c>
      <c r="G129" s="65">
        <f>F129+Feb!G129</f>
        <v>5121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1376</v>
      </c>
      <c r="F130" s="66">
        <f>SUM(F131:F134,F138,F141,F144)</f>
        <v>1400</v>
      </c>
      <c r="G130" s="66">
        <f>F130+Feb!G130</f>
        <v>3743</v>
      </c>
    </row>
    <row r="131" spans="1:7" x14ac:dyDescent="0.2">
      <c r="A131" s="5"/>
      <c r="B131" s="5"/>
      <c r="C131" s="9" t="s">
        <v>6</v>
      </c>
      <c r="D131" s="5"/>
      <c r="E131" s="67">
        <v>97</v>
      </c>
      <c r="F131" s="67">
        <f>E131</f>
        <v>97</v>
      </c>
      <c r="G131" s="67">
        <f>F131+Feb!G131</f>
        <v>198</v>
      </c>
    </row>
    <row r="132" spans="1:7" x14ac:dyDescent="0.2">
      <c r="A132" s="5"/>
      <c r="B132" s="5"/>
      <c r="C132" s="9" t="s">
        <v>7</v>
      </c>
      <c r="D132" s="5"/>
      <c r="E132" s="67">
        <v>1125</v>
      </c>
      <c r="F132" s="67">
        <f>E132</f>
        <v>1125</v>
      </c>
      <c r="G132" s="67">
        <f>F132+Feb!G132</f>
        <v>3306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>E133</f>
        <v>0</v>
      </c>
      <c r="G133" s="67">
        <f>F133+Feb!G133</f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9</v>
      </c>
      <c r="F134" s="67">
        <f>SUM(F135:F137)</f>
        <v>9</v>
      </c>
      <c r="G134" s="67">
        <f>F134+Feb!G134</f>
        <v>19</v>
      </c>
    </row>
    <row r="135" spans="1:7" outlineLevel="1" x14ac:dyDescent="0.2">
      <c r="A135" s="5"/>
      <c r="B135" s="5"/>
      <c r="C135" s="9"/>
      <c r="D135" s="5" t="s">
        <v>6</v>
      </c>
      <c r="E135" s="68">
        <v>9</v>
      </c>
      <c r="F135" s="68">
        <f>E135</f>
        <v>9</v>
      </c>
      <c r="G135" s="68">
        <f>F135+Feb!G135</f>
        <v>9</v>
      </c>
    </row>
    <row r="136" spans="1:7" outlineLevel="1" x14ac:dyDescent="0.2">
      <c r="A136" s="5"/>
      <c r="B136" s="5"/>
      <c r="C136" s="9"/>
      <c r="D136" s="5" t="s">
        <v>7</v>
      </c>
      <c r="E136" s="68">
        <v>0</v>
      </c>
      <c r="F136" s="68">
        <f>E136</f>
        <v>0</v>
      </c>
      <c r="G136" s="68">
        <f>F136+Feb!G136</f>
        <v>10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>E137</f>
        <v>0</v>
      </c>
      <c r="G137" s="68">
        <f>F137+Feb!G137</f>
        <v>0</v>
      </c>
    </row>
    <row r="138" spans="1:7" x14ac:dyDescent="0.2">
      <c r="A138" s="5"/>
      <c r="B138" s="5"/>
      <c r="C138" s="9" t="s">
        <v>3</v>
      </c>
      <c r="E138" s="67">
        <f>SUM(E139:E140)</f>
        <v>118</v>
      </c>
      <c r="F138" s="67">
        <f>SUM(F139:F140)</f>
        <v>118</v>
      </c>
      <c r="G138" s="67">
        <f>F138+Feb!G138</f>
        <v>147</v>
      </c>
    </row>
    <row r="139" spans="1:7" outlineLevel="1" x14ac:dyDescent="0.2">
      <c r="A139" s="5"/>
      <c r="B139" s="5"/>
      <c r="D139" s="5" t="s">
        <v>9</v>
      </c>
      <c r="E139" s="68">
        <v>0</v>
      </c>
      <c r="F139" s="68">
        <f>E139</f>
        <v>0</v>
      </c>
      <c r="G139" s="68">
        <f>F139+Feb!G139</f>
        <v>3</v>
      </c>
    </row>
    <row r="140" spans="1:7" outlineLevel="1" x14ac:dyDescent="0.2">
      <c r="A140" s="5"/>
      <c r="B140" s="5"/>
      <c r="D140" s="5" t="s">
        <v>10</v>
      </c>
      <c r="E140" s="68">
        <v>118</v>
      </c>
      <c r="F140" s="68">
        <f>E140</f>
        <v>118</v>
      </c>
      <c r="G140" s="68">
        <f>F140+Feb!G140</f>
        <v>144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27</v>
      </c>
      <c r="F141" s="67">
        <f>SUM(F142:F143)</f>
        <v>51</v>
      </c>
      <c r="G141" s="67">
        <f>F141+Feb!G141</f>
        <v>73</v>
      </c>
    </row>
    <row r="142" spans="1:7" outlineLevel="1" x14ac:dyDescent="0.2">
      <c r="A142" s="5"/>
      <c r="B142" s="5"/>
      <c r="D142" s="5" t="s">
        <v>11</v>
      </c>
      <c r="E142" s="68">
        <v>19</v>
      </c>
      <c r="F142" s="68">
        <f>E142</f>
        <v>19</v>
      </c>
      <c r="G142" s="68">
        <f>F142+Feb!G142</f>
        <v>25</v>
      </c>
    </row>
    <row r="143" spans="1:7" outlineLevel="1" x14ac:dyDescent="0.2">
      <c r="A143" s="5"/>
      <c r="B143" s="5"/>
      <c r="C143" s="5"/>
      <c r="D143" s="5" t="s">
        <v>12</v>
      </c>
      <c r="E143" s="68">
        <v>8</v>
      </c>
      <c r="F143" s="68">
        <f>E143*4</f>
        <v>32</v>
      </c>
      <c r="G143" s="68">
        <f>F143+Feb!G143</f>
        <v>48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67">
        <f>F144+Feb!G144</f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428</v>
      </c>
      <c r="G145" s="66">
        <f>F145+Feb!G145</f>
        <v>1378</v>
      </c>
    </row>
    <row r="146" spans="1:7" x14ac:dyDescent="0.2">
      <c r="A146" s="5"/>
      <c r="B146" s="5"/>
      <c r="C146" s="5"/>
      <c r="D146" s="5"/>
      <c r="E146" s="68"/>
      <c r="F146" s="68"/>
      <c r="G146" s="6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1828</v>
      </c>
      <c r="G147" s="67">
        <f>F147+Feb!G147</f>
        <v>5121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1400</v>
      </c>
      <c r="G148" s="68">
        <f>F148+Feb!G148</f>
        <v>3743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428</v>
      </c>
      <c r="G149" s="68">
        <f>F149+Feb!G149</f>
        <v>1378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1521</v>
      </c>
      <c r="G150" s="67">
        <f>F150+Feb!G150</f>
        <v>4710</v>
      </c>
    </row>
    <row r="151" spans="1:7" x14ac:dyDescent="0.2">
      <c r="A151" s="5"/>
      <c r="B151" s="5" t="s">
        <v>16</v>
      </c>
      <c r="C151" s="5"/>
      <c r="D151" s="5"/>
      <c r="E151" s="68"/>
      <c r="F151" s="68">
        <f>SUM(F132,F133,F136,F137,F140,F142,F143,F144)</f>
        <v>1294</v>
      </c>
      <c r="G151" s="68">
        <f>F151+Feb!G151</f>
        <v>3533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v>227</v>
      </c>
      <c r="G152" s="68">
        <f>F152+Feb!G152</f>
        <v>1177</v>
      </c>
    </row>
    <row r="153" spans="1:7" x14ac:dyDescent="0.2">
      <c r="E153" s="71"/>
      <c r="F153" s="71"/>
      <c r="G153" s="71"/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1259</v>
      </c>
      <c r="F154" s="65">
        <f>SUM(F155,F169)</f>
        <v>2749</v>
      </c>
      <c r="G154" s="65">
        <f>F154+Feb!G154</f>
        <v>10023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1259</v>
      </c>
      <c r="F155" s="66">
        <f>SUM(F156:F159,F163,F166)</f>
        <v>1427</v>
      </c>
      <c r="G155" s="66">
        <f>F155+Feb!G155</f>
        <v>4414</v>
      </c>
    </row>
    <row r="156" spans="1:7" x14ac:dyDescent="0.2">
      <c r="A156" s="5"/>
      <c r="B156" s="5"/>
      <c r="C156" s="9" t="s">
        <v>6</v>
      </c>
      <c r="D156" s="5"/>
      <c r="E156" s="67">
        <v>853</v>
      </c>
      <c r="F156" s="67">
        <f>E156</f>
        <v>853</v>
      </c>
      <c r="G156" s="67">
        <f>F156+Feb!G156</f>
        <v>2290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>E157</f>
        <v>0</v>
      </c>
      <c r="G157" s="67">
        <f>F157+Feb!G157</f>
        <v>0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>E158</f>
        <v>0</v>
      </c>
      <c r="G158" s="67">
        <f>F158+Feb!G158</f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10</v>
      </c>
      <c r="F159" s="67">
        <f>SUM(F160:F162)</f>
        <v>10</v>
      </c>
      <c r="G159" s="67">
        <f>F159+Feb!G159</f>
        <v>17</v>
      </c>
    </row>
    <row r="160" spans="1:7" outlineLevel="1" x14ac:dyDescent="0.2">
      <c r="A160" s="5"/>
      <c r="B160" s="5"/>
      <c r="C160" s="9"/>
      <c r="D160" s="5" t="s">
        <v>6</v>
      </c>
      <c r="E160" s="68">
        <v>10</v>
      </c>
      <c r="F160" s="68">
        <f>E160</f>
        <v>10</v>
      </c>
      <c r="G160" s="68">
        <f>F160+Feb!G160</f>
        <v>17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>E161</f>
        <v>0</v>
      </c>
      <c r="G161" s="68">
        <f>F161+Feb!G161</f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>E162</f>
        <v>0</v>
      </c>
      <c r="G162" s="68">
        <f>F162+Feb!G162</f>
        <v>0</v>
      </c>
    </row>
    <row r="163" spans="1:7" x14ac:dyDescent="0.2">
      <c r="A163" s="5"/>
      <c r="B163" s="5"/>
      <c r="C163" s="9" t="s">
        <v>3</v>
      </c>
      <c r="E163" s="67">
        <f>SUM(E164:E165)</f>
        <v>288</v>
      </c>
      <c r="F163" s="67">
        <f>SUM(F164:F165)</f>
        <v>288</v>
      </c>
      <c r="G163" s="67">
        <f>F163+Feb!G163</f>
        <v>1277</v>
      </c>
    </row>
    <row r="164" spans="1:7" outlineLevel="1" x14ac:dyDescent="0.2">
      <c r="A164" s="5"/>
      <c r="B164" s="5"/>
      <c r="D164" s="5" t="s">
        <v>9</v>
      </c>
      <c r="E164" s="68">
        <v>38</v>
      </c>
      <c r="F164" s="68">
        <f>E164</f>
        <v>38</v>
      </c>
      <c r="G164" s="68">
        <f>F164+Feb!G164</f>
        <v>114</v>
      </c>
    </row>
    <row r="165" spans="1:7" outlineLevel="1" x14ac:dyDescent="0.2">
      <c r="A165" s="5"/>
      <c r="B165" s="5"/>
      <c r="D165" s="5" t="s">
        <v>10</v>
      </c>
      <c r="E165" s="68">
        <v>250</v>
      </c>
      <c r="F165" s="68">
        <f>E165</f>
        <v>250</v>
      </c>
      <c r="G165" s="68">
        <f>F165+Feb!G165</f>
        <v>1163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108</v>
      </c>
      <c r="F166" s="67">
        <f>SUM(F167:F168)</f>
        <v>276</v>
      </c>
      <c r="G166" s="67">
        <f>F166+Feb!G166</f>
        <v>830</v>
      </c>
    </row>
    <row r="167" spans="1:7" outlineLevel="1" x14ac:dyDescent="0.2">
      <c r="A167" s="5"/>
      <c r="B167" s="5"/>
      <c r="D167" s="5" t="s">
        <v>11</v>
      </c>
      <c r="E167" s="68">
        <v>52</v>
      </c>
      <c r="F167" s="68">
        <f>E167</f>
        <v>52</v>
      </c>
      <c r="G167" s="68">
        <f>F167+Feb!G167</f>
        <v>146</v>
      </c>
    </row>
    <row r="168" spans="1:7" outlineLevel="1" x14ac:dyDescent="0.2">
      <c r="A168" s="5"/>
      <c r="B168" s="5"/>
      <c r="C168" s="5"/>
      <c r="D168" s="5" t="s">
        <v>12</v>
      </c>
      <c r="E168" s="68">
        <v>56</v>
      </c>
      <c r="F168" s="68">
        <f>E168*4</f>
        <v>224</v>
      </c>
      <c r="G168" s="68">
        <f>F168+Feb!G168</f>
        <v>684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1322</v>
      </c>
      <c r="G169" s="66">
        <f>F169+Feb!G169</f>
        <v>5609</v>
      </c>
    </row>
    <row r="170" spans="1:7" x14ac:dyDescent="0.2">
      <c r="A170" s="5"/>
      <c r="B170" s="5"/>
      <c r="C170" s="5"/>
      <c r="D170" s="5"/>
      <c r="E170" s="68"/>
      <c r="F170" s="68"/>
      <c r="G170" s="6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2749</v>
      </c>
      <c r="G171" s="67">
        <f>F171+Feb!G171</f>
        <v>10023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1427</v>
      </c>
      <c r="G172" s="68">
        <f>F172+Feb!G172</f>
        <v>4414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1322</v>
      </c>
      <c r="G173" s="68">
        <f>F173+Feb!G173</f>
        <v>5609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67">
        <f>F174+Feb!G174</f>
        <v>0</v>
      </c>
    </row>
    <row r="175" spans="1:7" x14ac:dyDescent="0.2">
      <c r="A175" s="5"/>
      <c r="B175" s="5" t="s">
        <v>16</v>
      </c>
      <c r="C175" s="5"/>
      <c r="D175" s="5"/>
      <c r="E175" s="68"/>
      <c r="F175" s="68">
        <v>0</v>
      </c>
      <c r="G175" s="68">
        <f>F175+Feb!G175</f>
        <v>0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v>0</v>
      </c>
      <c r="G176" s="68">
        <f>F176+Feb!G176</f>
        <v>0</v>
      </c>
    </row>
    <row r="177" spans="1:7" x14ac:dyDescent="0.2">
      <c r="E177" s="71"/>
      <c r="F177" s="71"/>
      <c r="G177" s="71"/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1791</v>
      </c>
      <c r="F178" s="65">
        <f>SUM(F179,F195)</f>
        <v>12067</v>
      </c>
      <c r="G178" s="65">
        <f>F178+Feb!G178</f>
        <v>35625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1791</v>
      </c>
      <c r="F179" s="66">
        <f>SUM(F180:F183,F187,F190,F193:F194)</f>
        <v>1818</v>
      </c>
      <c r="G179" s="66">
        <f>F179+Feb!G179</f>
        <v>5062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>E180</f>
        <v>0</v>
      </c>
      <c r="G180" s="67">
        <f>F180+Feb!G180</f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>E181</f>
        <v>0</v>
      </c>
      <c r="G181" s="67">
        <f>F181+Feb!G181</f>
        <v>0</v>
      </c>
    </row>
    <row r="182" spans="1:7" x14ac:dyDescent="0.2">
      <c r="A182" s="5"/>
      <c r="B182" s="5"/>
      <c r="C182" s="9" t="s">
        <v>8</v>
      </c>
      <c r="D182" s="5"/>
      <c r="E182" s="67">
        <v>1632</v>
      </c>
      <c r="F182" s="67">
        <f>E182</f>
        <v>1632</v>
      </c>
      <c r="G182" s="67">
        <f>F182+Feb!G182</f>
        <v>4482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4</v>
      </c>
      <c r="F183" s="67">
        <f>SUM(F184:F186)</f>
        <v>4</v>
      </c>
      <c r="G183" s="67">
        <f>F183+Feb!G183</f>
        <v>13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>E184</f>
        <v>0</v>
      </c>
      <c r="G184" s="68">
        <f>F184+Feb!G184</f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>E185</f>
        <v>0</v>
      </c>
      <c r="G185" s="68">
        <f>F185+Feb!G185</f>
        <v>0</v>
      </c>
    </row>
    <row r="186" spans="1:7" outlineLevel="1" x14ac:dyDescent="0.2">
      <c r="A186" s="5"/>
      <c r="B186" s="5"/>
      <c r="C186" s="9"/>
      <c r="D186" s="5" t="s">
        <v>8</v>
      </c>
      <c r="E186" s="68">
        <v>4</v>
      </c>
      <c r="F186" s="68">
        <f>E186</f>
        <v>4</v>
      </c>
      <c r="G186" s="68">
        <f>F186+Feb!G186</f>
        <v>13</v>
      </c>
    </row>
    <row r="187" spans="1:7" x14ac:dyDescent="0.2">
      <c r="A187" s="5"/>
      <c r="B187" s="5"/>
      <c r="C187" s="9" t="s">
        <v>3</v>
      </c>
      <c r="E187" s="67">
        <f>SUM(E188:E189)</f>
        <v>135</v>
      </c>
      <c r="F187" s="67">
        <f>SUM(F188:F189)</f>
        <v>135</v>
      </c>
      <c r="G187" s="67">
        <f>F187+Feb!G187</f>
        <v>381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68">
        <f>F188+Feb!G188</f>
        <v>0</v>
      </c>
    </row>
    <row r="189" spans="1:7" outlineLevel="1" x14ac:dyDescent="0.2">
      <c r="A189" s="5"/>
      <c r="B189" s="5"/>
      <c r="D189" s="5" t="s">
        <v>10</v>
      </c>
      <c r="E189" s="68">
        <v>135</v>
      </c>
      <c r="F189" s="68">
        <f>E189</f>
        <v>135</v>
      </c>
      <c r="G189" s="68">
        <f>F189+Feb!G189</f>
        <v>381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20</v>
      </c>
      <c r="F190" s="67">
        <f>SUM(F191:F192)</f>
        <v>47</v>
      </c>
      <c r="G190" s="67">
        <f>F190+Feb!G190</f>
        <v>186</v>
      </c>
    </row>
    <row r="191" spans="1:7" outlineLevel="1" x14ac:dyDescent="0.2">
      <c r="A191" s="5"/>
      <c r="B191" s="5"/>
      <c r="D191" s="5" t="s">
        <v>11</v>
      </c>
      <c r="E191" s="68">
        <v>11</v>
      </c>
      <c r="F191" s="68">
        <f>E191</f>
        <v>11</v>
      </c>
      <c r="G191" s="68">
        <f>F191+Feb!G191</f>
        <v>50</v>
      </c>
    </row>
    <row r="192" spans="1:7" outlineLevel="1" x14ac:dyDescent="0.2">
      <c r="A192" s="5"/>
      <c r="B192" s="5"/>
      <c r="C192" s="5"/>
      <c r="D192" s="5" t="s">
        <v>12</v>
      </c>
      <c r="E192" s="68">
        <v>9</v>
      </c>
      <c r="F192" s="68">
        <f>E192*4</f>
        <v>36</v>
      </c>
      <c r="G192" s="68">
        <f>F192+Feb!G192</f>
        <v>136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67">
        <f>F193+Feb!G193</f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67">
        <f>F194+Feb!G194</f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10249</v>
      </c>
      <c r="G195" s="66">
        <f>F195+Feb!G195</f>
        <v>30563</v>
      </c>
    </row>
    <row r="196" spans="1:7" x14ac:dyDescent="0.2">
      <c r="A196" s="5"/>
      <c r="B196" s="5"/>
      <c r="C196" s="5"/>
      <c r="D196" s="5"/>
      <c r="E196" s="68"/>
      <c r="F196" s="68"/>
      <c r="G196" s="6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250</v>
      </c>
      <c r="G197" s="67">
        <f>F197+Feb!G197</f>
        <v>390</v>
      </c>
    </row>
    <row r="198" spans="1:7" x14ac:dyDescent="0.2">
      <c r="A198" s="9"/>
      <c r="B198" s="5" t="s">
        <v>16</v>
      </c>
      <c r="C198" s="5"/>
      <c r="D198" s="9"/>
      <c r="E198" s="68"/>
      <c r="F198" s="68">
        <v>0</v>
      </c>
      <c r="G198" s="68">
        <f>F198+Feb!G198</f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v>250</v>
      </c>
      <c r="G199" s="68">
        <f>F199+Feb!G199</f>
        <v>390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11817</v>
      </c>
      <c r="G200" s="67">
        <f>F200+Feb!G200</f>
        <v>35375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1818</v>
      </c>
      <c r="G201" s="68">
        <f>F201+Feb!G201</f>
        <v>5062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v>9999</v>
      </c>
      <c r="G202" s="68">
        <f>F202+Feb!G202</f>
        <v>30313</v>
      </c>
    </row>
    <row r="203" spans="1:7" ht="15" x14ac:dyDescent="0.25">
      <c r="A203" s="11"/>
      <c r="B203" s="5"/>
      <c r="C203" s="11"/>
      <c r="D203" s="11"/>
      <c r="E203" s="68"/>
      <c r="F203" s="68"/>
      <c r="G203" s="68"/>
    </row>
    <row r="204" spans="1:7" ht="18" x14ac:dyDescent="0.25">
      <c r="A204" s="15" t="s">
        <v>66</v>
      </c>
      <c r="B204" s="6"/>
      <c r="C204" s="6"/>
      <c r="D204" s="7"/>
      <c r="E204" s="65">
        <f>SUM(E205,E219)</f>
        <v>3032</v>
      </c>
      <c r="F204" s="65">
        <f>SUM(F205,F219)</f>
        <v>7553</v>
      </c>
      <c r="G204" s="65">
        <f>F204+Feb!G204</f>
        <v>22747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3032</v>
      </c>
      <c r="F205" s="66">
        <f>SUM(F206:F209,F213,F216)</f>
        <v>3032</v>
      </c>
      <c r="G205" s="66">
        <f>F205+Feb!G205</f>
        <v>8680</v>
      </c>
    </row>
    <row r="206" spans="1:7" x14ac:dyDescent="0.2">
      <c r="A206" s="5"/>
      <c r="B206" s="5"/>
      <c r="C206" s="9" t="s">
        <v>6</v>
      </c>
      <c r="D206" s="5"/>
      <c r="E206" s="67">
        <v>1122</v>
      </c>
      <c r="F206" s="67">
        <f>E206</f>
        <v>1122</v>
      </c>
      <c r="G206" s="67">
        <f>F206+Feb!G206</f>
        <v>1214</v>
      </c>
    </row>
    <row r="207" spans="1:7" x14ac:dyDescent="0.2">
      <c r="A207" s="5"/>
      <c r="B207" s="5"/>
      <c r="C207" s="9" t="s">
        <v>7</v>
      </c>
      <c r="D207" s="5"/>
      <c r="E207" s="67">
        <v>1858</v>
      </c>
      <c r="F207" s="67">
        <f>E207</f>
        <v>1858</v>
      </c>
      <c r="G207" s="67">
        <f>F207+Feb!G207</f>
        <v>7341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67">
        <f>F208+Feb!G208</f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45</v>
      </c>
      <c r="F209" s="67">
        <f>SUM(F210:F212)</f>
        <v>45</v>
      </c>
      <c r="G209" s="67">
        <f>F209+Feb!G209</f>
        <v>112</v>
      </c>
    </row>
    <row r="210" spans="1:7" outlineLevel="1" x14ac:dyDescent="0.2">
      <c r="A210" s="5"/>
      <c r="B210" s="5"/>
      <c r="C210" s="9"/>
      <c r="D210" s="5" t="s">
        <v>6</v>
      </c>
      <c r="E210" s="68">
        <v>14</v>
      </c>
      <c r="F210" s="68">
        <f>E210</f>
        <v>14</v>
      </c>
      <c r="G210" s="68">
        <f>F210+Feb!G210</f>
        <v>14</v>
      </c>
    </row>
    <row r="211" spans="1:7" outlineLevel="1" x14ac:dyDescent="0.2">
      <c r="A211" s="5"/>
      <c r="B211" s="5"/>
      <c r="C211" s="9"/>
      <c r="D211" s="5" t="s">
        <v>7</v>
      </c>
      <c r="E211" s="68">
        <v>31</v>
      </c>
      <c r="F211" s="68">
        <f>E211</f>
        <v>31</v>
      </c>
      <c r="G211" s="68">
        <f>F211+Feb!G211</f>
        <v>98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>E212</f>
        <v>0</v>
      </c>
      <c r="G212" s="68">
        <f>F212+Feb!G212</f>
        <v>0</v>
      </c>
    </row>
    <row r="213" spans="1:7" x14ac:dyDescent="0.2">
      <c r="A213" s="5"/>
      <c r="B213" s="5"/>
      <c r="C213" s="9" t="s">
        <v>3</v>
      </c>
      <c r="E213" s="67">
        <f>SUM(E214:E215)</f>
        <v>6</v>
      </c>
      <c r="F213" s="67">
        <f>SUM(F214:F215)</f>
        <v>6</v>
      </c>
      <c r="G213" s="67">
        <f>F213+Feb!G213</f>
        <v>12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68">
        <f>F214+Feb!G214</f>
        <v>1</v>
      </c>
    </row>
    <row r="215" spans="1:7" outlineLevel="1" x14ac:dyDescent="0.2">
      <c r="A215" s="5"/>
      <c r="B215" s="5"/>
      <c r="D215" s="5" t="s">
        <v>10</v>
      </c>
      <c r="E215" s="68">
        <v>6</v>
      </c>
      <c r="F215" s="68">
        <f>E215</f>
        <v>6</v>
      </c>
      <c r="G215" s="68">
        <f>F215+Feb!G10</f>
        <v>6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1</v>
      </c>
      <c r="F216" s="67">
        <f>SUM(F217:F218)</f>
        <v>1</v>
      </c>
      <c r="G216" s="67">
        <f>F216+Feb!G216</f>
        <v>1</v>
      </c>
    </row>
    <row r="217" spans="1:7" outlineLevel="1" x14ac:dyDescent="0.2">
      <c r="A217" s="5"/>
      <c r="B217" s="5"/>
      <c r="D217" s="5" t="s">
        <v>11</v>
      </c>
      <c r="E217" s="68">
        <v>1</v>
      </c>
      <c r="F217" s="68">
        <f>E217</f>
        <v>1</v>
      </c>
      <c r="G217" s="68">
        <f>F217+Feb!G217</f>
        <v>1</v>
      </c>
    </row>
    <row r="218" spans="1:7" outlineLevel="1" x14ac:dyDescent="0.2">
      <c r="A218" s="5"/>
      <c r="B218" s="5"/>
      <c r="C218" s="5"/>
      <c r="D218" s="5" t="s">
        <v>12</v>
      </c>
      <c r="E218" s="68">
        <v>0</v>
      </c>
      <c r="F218" s="68">
        <f>E218*4</f>
        <v>0</v>
      </c>
      <c r="G218" s="68">
        <f>F218+Feb!G218</f>
        <v>0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4521</v>
      </c>
      <c r="G219" s="66">
        <f>F219+Feb!G219</f>
        <v>14067</v>
      </c>
    </row>
    <row r="220" spans="1:7" x14ac:dyDescent="0.2">
      <c r="A220" s="5"/>
      <c r="B220" s="5"/>
      <c r="C220" s="5"/>
      <c r="D220" s="5"/>
      <c r="E220" s="68"/>
      <c r="F220" s="68"/>
      <c r="G220" s="6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7553</v>
      </c>
      <c r="G221" s="67">
        <f>F221+Feb!G221</f>
        <v>22747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3032</v>
      </c>
      <c r="G222" s="68">
        <f>F222+Feb!G222</f>
        <v>8680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4521</v>
      </c>
      <c r="G223" s="68">
        <f>F223+Feb!G223</f>
        <v>14067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6402</v>
      </c>
      <c r="G224" s="67">
        <f>F224+Feb!G224</f>
        <v>21503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1896</v>
      </c>
      <c r="G225" s="68">
        <f>F225+Feb!G225</f>
        <v>7451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v>4506</v>
      </c>
      <c r="G226" s="68">
        <f>F226+Feb!G226</f>
        <v>14052</v>
      </c>
    </row>
    <row r="227" spans="1:7" ht="15" x14ac:dyDescent="0.25">
      <c r="A227" s="11"/>
      <c r="B227" s="5"/>
      <c r="C227" s="11"/>
      <c r="D227" s="11"/>
      <c r="E227" s="71"/>
      <c r="F227" s="71"/>
      <c r="G227" s="68"/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1992</v>
      </c>
      <c r="F228" s="65">
        <f>SUM(F229,F243)</f>
        <v>5606</v>
      </c>
      <c r="G228" s="65">
        <f>F228+Feb!G228</f>
        <v>13200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1992</v>
      </c>
      <c r="F229" s="66">
        <f>SUM(F230:F233,F237,F240)</f>
        <v>1992</v>
      </c>
      <c r="G229" s="66">
        <f>F229+Feb!G229</f>
        <v>5451</v>
      </c>
    </row>
    <row r="230" spans="1:7" x14ac:dyDescent="0.2">
      <c r="A230" s="5"/>
      <c r="B230" s="5"/>
      <c r="C230" s="9" t="s">
        <v>6</v>
      </c>
      <c r="D230" s="5"/>
      <c r="E230" s="67">
        <v>1896</v>
      </c>
      <c r="F230" s="67">
        <f>E230</f>
        <v>1896</v>
      </c>
      <c r="G230" s="67">
        <f>F230+Feb!G230</f>
        <v>5164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>E231</f>
        <v>0</v>
      </c>
      <c r="G231" s="67">
        <f>F231+Feb!G231</f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>E232</f>
        <v>0</v>
      </c>
      <c r="G232" s="67">
        <f>F232+Feb!G232</f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21</v>
      </c>
      <c r="F233" s="67">
        <f>SUM(F234:F236)</f>
        <v>21</v>
      </c>
      <c r="G233" s="67">
        <f>F233+Feb!G233</f>
        <v>86</v>
      </c>
    </row>
    <row r="234" spans="1:7" outlineLevel="1" x14ac:dyDescent="0.2">
      <c r="A234" s="5"/>
      <c r="B234" s="5"/>
      <c r="C234" s="9"/>
      <c r="D234" s="5" t="s">
        <v>6</v>
      </c>
      <c r="E234" s="68">
        <v>21</v>
      </c>
      <c r="F234" s="68">
        <f>E234</f>
        <v>21</v>
      </c>
      <c r="G234" s="68">
        <f>F234+Feb!G234</f>
        <v>86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>E235</f>
        <v>0</v>
      </c>
      <c r="G235" s="68">
        <f>F235+Feb!G235</f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>E236</f>
        <v>0</v>
      </c>
      <c r="G236" s="68">
        <f>F236+Feb!G236</f>
        <v>0</v>
      </c>
    </row>
    <row r="237" spans="1:7" x14ac:dyDescent="0.2">
      <c r="A237" s="5"/>
      <c r="B237" s="5"/>
      <c r="C237" s="9" t="s">
        <v>3</v>
      </c>
      <c r="E237" s="67">
        <f>SUM(E238:E239)</f>
        <v>31</v>
      </c>
      <c r="F237" s="67">
        <f>SUM(F238:F239)</f>
        <v>31</v>
      </c>
      <c r="G237" s="67">
        <f>F237+Feb!G237</f>
        <v>77</v>
      </c>
    </row>
    <row r="238" spans="1:7" outlineLevel="1" x14ac:dyDescent="0.2">
      <c r="A238" s="5"/>
      <c r="B238" s="5"/>
      <c r="D238" s="5" t="s">
        <v>9</v>
      </c>
      <c r="E238" s="68">
        <v>31</v>
      </c>
      <c r="F238" s="68">
        <f>E238</f>
        <v>31</v>
      </c>
      <c r="G238" s="68">
        <f>F238+Feb!G238</f>
        <v>77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68">
        <f>F239+Feb!G239</f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44</v>
      </c>
      <c r="F240" s="67">
        <f>SUM(F241:F242)</f>
        <v>44</v>
      </c>
      <c r="G240" s="67">
        <f>F240+Feb!G240</f>
        <v>124</v>
      </c>
    </row>
    <row r="241" spans="1:7" outlineLevel="1" x14ac:dyDescent="0.2">
      <c r="A241" s="5"/>
      <c r="B241" s="5"/>
      <c r="D241" s="5" t="s">
        <v>11</v>
      </c>
      <c r="E241" s="68">
        <v>44</v>
      </c>
      <c r="F241" s="68">
        <f>E241</f>
        <v>44</v>
      </c>
      <c r="G241" s="68">
        <f>F241+Feb!G241</f>
        <v>124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68">
        <f>F242+Feb!G242</f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3614</v>
      </c>
      <c r="G243" s="66">
        <f>F243+Feb!G243</f>
        <v>7749</v>
      </c>
    </row>
    <row r="244" spans="1:7" x14ac:dyDescent="0.2">
      <c r="A244" s="5"/>
      <c r="B244" s="5"/>
      <c r="C244" s="5"/>
      <c r="D244" s="5"/>
      <c r="E244" s="68"/>
      <c r="F244" s="68"/>
      <c r="G244" s="6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5606</v>
      </c>
      <c r="G245" s="67">
        <f>F245+Feb!G245</f>
        <v>13200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1992</v>
      </c>
      <c r="G246" s="68">
        <f>F246+Feb!G246</f>
        <v>5451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3614</v>
      </c>
      <c r="G247" s="68">
        <f>F247+Feb!G247</f>
        <v>7749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67">
        <f>F248+Feb!G248</f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68">
        <f>F249+Feb!G249</f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v>0</v>
      </c>
      <c r="G250" s="68">
        <f>F250+Feb!G250</f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42" t="s">
        <v>50</v>
      </c>
      <c r="F255" s="42" t="s">
        <v>50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7" ht="15.75" x14ac:dyDescent="0.25">
      <c r="B257" s="14" t="s">
        <v>75</v>
      </c>
      <c r="C257" s="14"/>
      <c r="D257" s="14"/>
      <c r="E257" s="13">
        <f>SUM(E258:E267)</f>
        <v>4973</v>
      </c>
      <c r="F257" s="13">
        <f>SUM(F258:F267)</f>
        <v>7661</v>
      </c>
      <c r="G257" s="13">
        <f>E257+Feb!G257</f>
        <v>20887</v>
      </c>
    </row>
    <row r="258" spans="1:7" x14ac:dyDescent="0.2">
      <c r="B258" s="9" t="s">
        <v>71</v>
      </c>
      <c r="C258" s="9"/>
      <c r="D258" s="9"/>
      <c r="E258" s="10">
        <v>1313</v>
      </c>
      <c r="F258" s="10">
        <v>2062</v>
      </c>
      <c r="G258" s="10">
        <f>E258+Feb!G258</f>
        <v>4407</v>
      </c>
    </row>
    <row r="259" spans="1:7" x14ac:dyDescent="0.2">
      <c r="B259" s="9" t="s">
        <v>18</v>
      </c>
      <c r="C259" s="9"/>
      <c r="D259" s="9"/>
      <c r="E259" s="10">
        <v>1123</v>
      </c>
      <c r="F259" s="10">
        <v>1782</v>
      </c>
      <c r="G259" s="10">
        <f>E259+Feb!G259</f>
        <v>4816</v>
      </c>
    </row>
    <row r="260" spans="1:7" x14ac:dyDescent="0.2">
      <c r="B260" s="9" t="s">
        <v>19</v>
      </c>
      <c r="C260" s="9"/>
      <c r="D260" s="9"/>
      <c r="E260" s="10">
        <v>0</v>
      </c>
      <c r="F260" s="10">
        <v>0</v>
      </c>
      <c r="G260" s="10">
        <f>E260+Feb!G260</f>
        <v>0</v>
      </c>
    </row>
    <row r="261" spans="1:7" x14ac:dyDescent="0.2">
      <c r="B261" s="9" t="s">
        <v>20</v>
      </c>
      <c r="C261" s="9"/>
      <c r="D261" s="9"/>
      <c r="E261" s="10">
        <v>654</v>
      </c>
      <c r="F261" s="10">
        <v>854</v>
      </c>
      <c r="G261" s="10">
        <f>E261+Feb!G261</f>
        <v>3606</v>
      </c>
    </row>
    <row r="262" spans="1:7" x14ac:dyDescent="0.2">
      <c r="B262" s="9" t="s">
        <v>21</v>
      </c>
      <c r="C262" s="9"/>
      <c r="D262" s="9"/>
      <c r="E262" s="10">
        <v>600</v>
      </c>
      <c r="F262" s="10">
        <v>851</v>
      </c>
      <c r="G262" s="10">
        <f>E262+Feb!G262</f>
        <v>2184</v>
      </c>
    </row>
    <row r="263" spans="1:7" x14ac:dyDescent="0.2">
      <c r="B263" s="9" t="s">
        <v>22</v>
      </c>
      <c r="C263" s="9"/>
      <c r="D263" s="9"/>
      <c r="E263" s="10">
        <v>201</v>
      </c>
      <c r="F263" s="10">
        <v>310</v>
      </c>
      <c r="G263" s="10">
        <f>E263+Feb!G263</f>
        <v>570</v>
      </c>
    </row>
    <row r="264" spans="1:7" x14ac:dyDescent="0.2">
      <c r="B264" s="9" t="s">
        <v>23</v>
      </c>
      <c r="C264" s="9"/>
      <c r="D264" s="9"/>
      <c r="E264" s="10">
        <v>654</v>
      </c>
      <c r="F264" s="10">
        <v>854</v>
      </c>
      <c r="G264" s="10">
        <f>E264+Feb!G264</f>
        <v>3606</v>
      </c>
    </row>
    <row r="265" spans="1:7" x14ac:dyDescent="0.2">
      <c r="B265" s="9" t="s">
        <v>24</v>
      </c>
      <c r="C265" s="9"/>
      <c r="D265" s="9"/>
      <c r="E265" s="10">
        <v>236</v>
      </c>
      <c r="F265" s="10">
        <v>267</v>
      </c>
      <c r="G265" s="10">
        <f>E265+Feb!G265</f>
        <v>946</v>
      </c>
    </row>
    <row r="266" spans="1:7" x14ac:dyDescent="0.2">
      <c r="B266" s="9" t="s">
        <v>66</v>
      </c>
      <c r="C266" s="9"/>
      <c r="D266" s="9"/>
      <c r="E266" s="10">
        <v>124</v>
      </c>
      <c r="F266" s="10">
        <v>430</v>
      </c>
      <c r="G266" s="10">
        <f>E266+Feb!G266</f>
        <v>467</v>
      </c>
    </row>
    <row r="267" spans="1:7" x14ac:dyDescent="0.2">
      <c r="B267" s="9" t="s">
        <v>70</v>
      </c>
      <c r="C267" s="9"/>
      <c r="D267" s="9"/>
      <c r="E267" s="10">
        <v>68</v>
      </c>
      <c r="F267" s="10">
        <v>251</v>
      </c>
      <c r="G267" s="10">
        <f>E267+Feb!G267</f>
        <v>285</v>
      </c>
    </row>
    <row r="268" spans="1:7" x14ac:dyDescent="0.2">
      <c r="B268" s="5"/>
      <c r="C268" s="5"/>
      <c r="D268" s="5"/>
      <c r="E268" s="8"/>
      <c r="F268" s="8"/>
      <c r="G268" s="8"/>
    </row>
    <row r="269" spans="1:7" x14ac:dyDescent="0.2">
      <c r="B269" s="5" t="s">
        <v>72</v>
      </c>
      <c r="C269" s="5"/>
      <c r="D269" s="5"/>
      <c r="E269" s="8"/>
      <c r="F269" s="8"/>
      <c r="G269" s="8"/>
    </row>
    <row r="270" spans="1:7" x14ac:dyDescent="0.2">
      <c r="B270" s="5"/>
      <c r="C270" s="5"/>
      <c r="D270" s="5"/>
      <c r="E270" s="8"/>
      <c r="F270" s="8"/>
      <c r="G270" s="8"/>
    </row>
    <row r="272" spans="1:7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</row>
    <row r="273" spans="1:7" x14ac:dyDescent="0.2">
      <c r="A273" s="49"/>
      <c r="B273" s="50"/>
      <c r="C273" s="50"/>
      <c r="D273" s="51"/>
      <c r="E273" s="52"/>
      <c r="F273" s="53"/>
      <c r="G273" s="62"/>
    </row>
    <row r="274" spans="1:7" x14ac:dyDescent="0.2">
      <c r="A274" s="49"/>
      <c r="B274" s="50"/>
      <c r="C274" s="50"/>
      <c r="D274" s="51"/>
      <c r="E274" s="52"/>
      <c r="F274" s="53"/>
      <c r="G274" s="62"/>
    </row>
    <row r="275" spans="1:7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</row>
    <row r="276" spans="1:7" x14ac:dyDescent="0.2">
      <c r="A276" s="49"/>
      <c r="B276" s="50"/>
      <c r="C276" s="50"/>
      <c r="D276" s="51"/>
      <c r="E276" s="52"/>
      <c r="F276" s="53"/>
      <c r="G276" s="62"/>
    </row>
    <row r="277" spans="1:7" ht="15" x14ac:dyDescent="0.25">
      <c r="A277" s="54"/>
      <c r="B277" s="55"/>
      <c r="C277" s="55"/>
      <c r="D277" s="56"/>
      <c r="E277" s="57"/>
      <c r="F277" s="58"/>
      <c r="G277" s="63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71" customWidth="1"/>
    <col min="6" max="6" width="15.7109375" style="71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72" t="s">
        <v>51</v>
      </c>
      <c r="F1" s="72" t="s">
        <v>51</v>
      </c>
      <c r="G1" s="42" t="s">
        <v>77</v>
      </c>
    </row>
    <row r="2" spans="1:7" ht="15" x14ac:dyDescent="0.25">
      <c r="A2" s="1"/>
      <c r="B2" s="1"/>
      <c r="C2" s="1"/>
      <c r="D2" s="1"/>
      <c r="E2" s="73" t="s">
        <v>59</v>
      </c>
      <c r="F2" s="7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74">
        <f>SUM(E6,E31,E57,E81,E105,E129,E154,E178,E204,E228)</f>
        <v>27128</v>
      </c>
      <c r="F4" s="74">
        <f>SUM(F6,F31,F57,F81,F105,F129,F154,F178,F204,F228)</f>
        <v>60081</v>
      </c>
      <c r="G4" s="4">
        <f>F4+Mrz!G4</f>
        <v>369980</v>
      </c>
    </row>
    <row r="5" spans="1:7" s="5" customFormat="1" x14ac:dyDescent="0.2">
      <c r="E5" s="71"/>
      <c r="F5" s="71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4119</v>
      </c>
      <c r="F6" s="65">
        <f>SUM(F7,F22)</f>
        <v>6807</v>
      </c>
      <c r="G6" s="16">
        <f>F6+Mrz!G6</f>
        <v>77152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4119</v>
      </c>
      <c r="F7" s="66">
        <f>SUM(F8:F11,F15,F18,F21)</f>
        <v>4314</v>
      </c>
      <c r="G7" s="13">
        <f>F7+Mrz!G7</f>
        <v>55985</v>
      </c>
    </row>
    <row r="8" spans="1:7" x14ac:dyDescent="0.2">
      <c r="A8" s="5"/>
      <c r="B8" s="5"/>
      <c r="C8" s="9" t="s">
        <v>6</v>
      </c>
      <c r="D8" s="5"/>
      <c r="E8" s="67">
        <v>3471</v>
      </c>
      <c r="F8" s="67">
        <f>E8</f>
        <v>3471</v>
      </c>
      <c r="G8" s="10">
        <f>F8+Mrz!G8</f>
        <v>4212</v>
      </c>
    </row>
    <row r="9" spans="1:7" x14ac:dyDescent="0.2">
      <c r="A9" s="5"/>
      <c r="B9" s="5"/>
      <c r="C9" s="9" t="s">
        <v>7</v>
      </c>
      <c r="D9" s="5"/>
      <c r="E9" s="67">
        <v>0</v>
      </c>
      <c r="F9" s="67">
        <f>E9</f>
        <v>0</v>
      </c>
      <c r="G9" s="10">
        <f>F9+Mrz!G9</f>
        <v>37853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>E10</f>
        <v>0</v>
      </c>
      <c r="G10" s="10">
        <f>F10+Mrz!G10</f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64</v>
      </c>
      <c r="F11" s="67">
        <f>SUM(F12:F14)</f>
        <v>64</v>
      </c>
      <c r="G11" s="10">
        <f>F11+Mrz!G11</f>
        <v>213</v>
      </c>
    </row>
    <row r="12" spans="1:7" outlineLevel="1" x14ac:dyDescent="0.2">
      <c r="A12" s="5"/>
      <c r="B12" s="5"/>
      <c r="C12" s="9"/>
      <c r="D12" s="5" t="s">
        <v>6</v>
      </c>
      <c r="E12" s="68">
        <v>64</v>
      </c>
      <c r="F12" s="68">
        <f>E12</f>
        <v>64</v>
      </c>
      <c r="G12" s="8">
        <f>F12+Mrz!G12</f>
        <v>80</v>
      </c>
    </row>
    <row r="13" spans="1:7" outlineLevel="1" x14ac:dyDescent="0.2">
      <c r="A13" s="5"/>
      <c r="B13" s="5"/>
      <c r="C13" s="9"/>
      <c r="D13" s="5" t="s">
        <v>7</v>
      </c>
      <c r="E13" s="68">
        <v>0</v>
      </c>
      <c r="F13" s="68">
        <f>E13</f>
        <v>0</v>
      </c>
      <c r="G13" s="8">
        <f>F13+Mrz!G13</f>
        <v>133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>E14</f>
        <v>0</v>
      </c>
      <c r="G14" s="8">
        <f>F14+Mrz!G14</f>
        <v>0</v>
      </c>
    </row>
    <row r="15" spans="1:7" x14ac:dyDescent="0.2">
      <c r="A15" s="5"/>
      <c r="B15" s="5"/>
      <c r="C15" s="9" t="s">
        <v>3</v>
      </c>
      <c r="E15" s="67">
        <f>SUM(E16:E17)</f>
        <v>385</v>
      </c>
      <c r="F15" s="67">
        <f>SUM(F16:F17)</f>
        <v>385</v>
      </c>
      <c r="G15" s="10">
        <f>F15+Mrz!G15</f>
        <v>4866</v>
      </c>
    </row>
    <row r="16" spans="1:7" outlineLevel="1" x14ac:dyDescent="0.2">
      <c r="A16" s="5"/>
      <c r="B16" s="5"/>
      <c r="D16" s="5" t="s">
        <v>9</v>
      </c>
      <c r="E16" s="68">
        <v>31</v>
      </c>
      <c r="F16" s="68">
        <f>E16</f>
        <v>31</v>
      </c>
      <c r="G16" s="8">
        <f>F16+Mrz!G16</f>
        <v>190</v>
      </c>
    </row>
    <row r="17" spans="1:7" outlineLevel="1" x14ac:dyDescent="0.2">
      <c r="A17" s="5"/>
      <c r="B17" s="5"/>
      <c r="D17" s="5" t="s">
        <v>10</v>
      </c>
      <c r="E17" s="68">
        <v>354</v>
      </c>
      <c r="F17" s="68">
        <f>E17</f>
        <v>354</v>
      </c>
      <c r="G17" s="8">
        <f>F17+Mrz!G17</f>
        <v>4676</v>
      </c>
    </row>
    <row r="18" spans="1:7" x14ac:dyDescent="0.2">
      <c r="A18" s="5"/>
      <c r="B18" s="5"/>
      <c r="C18" s="9" t="s">
        <v>2</v>
      </c>
      <c r="D18" s="5"/>
      <c r="E18" s="67">
        <f>SUM(E19:E20)</f>
        <v>199</v>
      </c>
      <c r="F18" s="67">
        <f>SUM(F19:F20)</f>
        <v>394</v>
      </c>
      <c r="G18" s="10">
        <f>F18+Mrz!G18</f>
        <v>6341</v>
      </c>
    </row>
    <row r="19" spans="1:7" outlineLevel="1" x14ac:dyDescent="0.2">
      <c r="A19" s="5"/>
      <c r="B19" s="5"/>
      <c r="D19" s="5" t="s">
        <v>11</v>
      </c>
      <c r="E19" s="68">
        <v>134</v>
      </c>
      <c r="F19" s="68">
        <f>E19</f>
        <v>134</v>
      </c>
      <c r="G19" s="8">
        <f>F19+Mrz!G19</f>
        <v>2445</v>
      </c>
    </row>
    <row r="20" spans="1:7" outlineLevel="1" x14ac:dyDescent="0.2">
      <c r="A20" s="5"/>
      <c r="B20" s="5"/>
      <c r="C20" s="5"/>
      <c r="D20" s="5" t="s">
        <v>12</v>
      </c>
      <c r="E20" s="68">
        <v>65</v>
      </c>
      <c r="F20" s="68">
        <f>E20*4</f>
        <v>260</v>
      </c>
      <c r="G20" s="8">
        <f>F20+Mrz!G20</f>
        <v>3896</v>
      </c>
    </row>
    <row r="21" spans="1:7" x14ac:dyDescent="0.2">
      <c r="A21" s="5"/>
      <c r="B21" s="5"/>
      <c r="C21" s="9" t="s">
        <v>26</v>
      </c>
      <c r="D21" s="5"/>
      <c r="E21" s="67">
        <v>0</v>
      </c>
      <c r="F21" s="67">
        <f>E21*4</f>
        <v>0</v>
      </c>
      <c r="G21" s="10">
        <f>F21+Mrz!G21</f>
        <v>2500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2493</v>
      </c>
      <c r="G22" s="13">
        <f>F22+Mrz!G22</f>
        <v>21167</v>
      </c>
    </row>
    <row r="23" spans="1:7" x14ac:dyDescent="0.2">
      <c r="A23" s="5"/>
      <c r="B23" s="5"/>
      <c r="C23" s="5"/>
      <c r="D23" s="5"/>
      <c r="E23" s="68"/>
      <c r="F23" s="68"/>
      <c r="G23" s="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6807</v>
      </c>
      <c r="G24" s="10">
        <f>F24+Mrz!G24</f>
        <v>77152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4314</v>
      </c>
      <c r="G25" s="8">
        <f>F25+Mrz!G25</f>
        <v>55985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2493</v>
      </c>
      <c r="G26" s="8">
        <f>F26+Mrz!G26</f>
        <v>21167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0</v>
      </c>
      <c r="G27" s="10">
        <f>F27+Mrz!G27</f>
        <v>67567</v>
      </c>
    </row>
    <row r="28" spans="1:7" x14ac:dyDescent="0.2">
      <c r="A28" s="5"/>
      <c r="B28" s="5" t="s">
        <v>16</v>
      </c>
      <c r="C28" s="5"/>
      <c r="D28" s="5"/>
      <c r="E28" s="68"/>
      <c r="F28" s="68">
        <v>0</v>
      </c>
      <c r="G28" s="8">
        <f>F28+Mrz!G28</f>
        <v>50618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0</v>
      </c>
      <c r="G29" s="8">
        <f>F29+Mrz!G29</f>
        <v>16949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12"/>
    </row>
    <row r="31" spans="1:7" ht="18" x14ac:dyDescent="0.25">
      <c r="A31" s="15" t="s">
        <v>18</v>
      </c>
      <c r="B31" s="6"/>
      <c r="C31" s="6"/>
      <c r="D31" s="7"/>
      <c r="E31" s="65">
        <f>SUM(E32,E48)</f>
        <v>11787</v>
      </c>
      <c r="F31" s="65">
        <f>SUM(F32,F48)</f>
        <v>20459</v>
      </c>
      <c r="G31" s="16">
        <f>F31+Mrz!G31</f>
        <v>93310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11787</v>
      </c>
      <c r="F32" s="66">
        <f>SUM(F33:F36,F40,F43,F46,F47)</f>
        <v>11868</v>
      </c>
      <c r="G32" s="13">
        <f>F32+Mrz!G32</f>
        <v>59979</v>
      </c>
    </row>
    <row r="33" spans="1:7" s="5" customFormat="1" x14ac:dyDescent="0.2">
      <c r="B33" s="9"/>
      <c r="C33" s="9" t="s">
        <v>68</v>
      </c>
      <c r="E33" s="67">
        <v>0</v>
      </c>
      <c r="F33" s="67">
        <f>E33</f>
        <v>0</v>
      </c>
      <c r="G33" s="10">
        <f>F33+Mrz!G33</f>
        <v>17061</v>
      </c>
    </row>
    <row r="34" spans="1:7" x14ac:dyDescent="0.2">
      <c r="A34" s="5"/>
      <c r="B34" s="5"/>
      <c r="C34" s="9" t="s">
        <v>25</v>
      </c>
      <c r="D34" s="5"/>
      <c r="E34" s="67">
        <v>10876</v>
      </c>
      <c r="F34" s="67">
        <f>E34</f>
        <v>10876</v>
      </c>
      <c r="G34" s="10">
        <f>F34+Mrz!G34</f>
        <v>36528</v>
      </c>
    </row>
    <row r="35" spans="1:7" x14ac:dyDescent="0.2">
      <c r="A35" s="5"/>
      <c r="B35" s="5"/>
      <c r="C35" s="9" t="s">
        <v>69</v>
      </c>
      <c r="D35" s="5"/>
      <c r="E35" s="67">
        <v>0</v>
      </c>
      <c r="F35" s="67">
        <f>E35</f>
        <v>0</v>
      </c>
      <c r="G35" s="10">
        <f>F35+Mrz!G35</f>
        <v>6</v>
      </c>
    </row>
    <row r="36" spans="1:7" x14ac:dyDescent="0.2">
      <c r="A36" s="5"/>
      <c r="B36" s="5"/>
      <c r="C36" s="9" t="s">
        <v>13</v>
      </c>
      <c r="D36" s="5"/>
      <c r="E36" s="67">
        <f>SUM(E37:E39)</f>
        <v>142</v>
      </c>
      <c r="F36" s="67">
        <f>SUM(F37:F39)</f>
        <v>142</v>
      </c>
      <c r="G36" s="10">
        <f>F36+Mrz!G36</f>
        <v>524</v>
      </c>
    </row>
    <row r="37" spans="1:7" x14ac:dyDescent="0.2">
      <c r="A37" s="5"/>
      <c r="B37" s="5"/>
      <c r="C37" s="9"/>
      <c r="D37" s="5" t="s">
        <v>68</v>
      </c>
      <c r="E37" s="68">
        <v>0</v>
      </c>
      <c r="F37" s="68">
        <f>E37</f>
        <v>0</v>
      </c>
      <c r="G37" s="8">
        <f>F37+Mrz!G37</f>
        <v>112</v>
      </c>
    </row>
    <row r="38" spans="1:7" outlineLevel="1" x14ac:dyDescent="0.2">
      <c r="A38" s="5"/>
      <c r="B38" s="5"/>
      <c r="C38" s="9"/>
      <c r="D38" s="5" t="s">
        <v>25</v>
      </c>
      <c r="E38" s="68">
        <v>142</v>
      </c>
      <c r="F38" s="68">
        <f>E38</f>
        <v>142</v>
      </c>
      <c r="G38" s="8">
        <f>F38+Mrz!G38</f>
        <v>412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8">
        <f>F39+Mrz!G39</f>
        <v>0</v>
      </c>
    </row>
    <row r="40" spans="1:7" x14ac:dyDescent="0.2">
      <c r="A40" s="5"/>
      <c r="B40" s="5"/>
      <c r="C40" s="9" t="s">
        <v>3</v>
      </c>
      <c r="E40" s="67">
        <f>SUM(E41:E42)</f>
        <v>538</v>
      </c>
      <c r="F40" s="67">
        <f>SUM(F41:F42)</f>
        <v>538</v>
      </c>
      <c r="G40" s="10">
        <f>F40+Mrz!G40</f>
        <v>3023</v>
      </c>
    </row>
    <row r="41" spans="1:7" outlineLevel="1" x14ac:dyDescent="0.2">
      <c r="A41" s="5"/>
      <c r="B41" s="5"/>
      <c r="D41" s="5" t="s">
        <v>9</v>
      </c>
      <c r="E41" s="68">
        <v>4</v>
      </c>
      <c r="F41" s="68">
        <f>E41</f>
        <v>4</v>
      </c>
      <c r="G41" s="8">
        <f>F41+Mrz!G41</f>
        <v>30</v>
      </c>
    </row>
    <row r="42" spans="1:7" outlineLevel="1" x14ac:dyDescent="0.2">
      <c r="A42" s="5"/>
      <c r="B42" s="5"/>
      <c r="D42" s="5" t="s">
        <v>10</v>
      </c>
      <c r="E42" s="68">
        <v>534</v>
      </c>
      <c r="F42" s="68">
        <f>E42</f>
        <v>534</v>
      </c>
      <c r="G42" s="8">
        <f>F42+Mrz!G42</f>
        <v>2993</v>
      </c>
    </row>
    <row r="43" spans="1:7" x14ac:dyDescent="0.2">
      <c r="A43" s="5"/>
      <c r="B43" s="5"/>
      <c r="C43" s="9" t="s">
        <v>2</v>
      </c>
      <c r="D43" s="5"/>
      <c r="E43" s="67">
        <f>SUM(E44:E45)</f>
        <v>58</v>
      </c>
      <c r="F43" s="67">
        <f>SUM(F44:F45)</f>
        <v>139</v>
      </c>
      <c r="G43" s="10">
        <f>F43+Mrz!G43</f>
        <v>898</v>
      </c>
    </row>
    <row r="44" spans="1:7" outlineLevel="1" x14ac:dyDescent="0.2">
      <c r="A44" s="5"/>
      <c r="B44" s="5"/>
      <c r="D44" s="5" t="s">
        <v>11</v>
      </c>
      <c r="E44" s="68">
        <v>31</v>
      </c>
      <c r="F44" s="68">
        <f>E44</f>
        <v>31</v>
      </c>
      <c r="G44" s="8">
        <f>F44+Mrz!G44</f>
        <v>302</v>
      </c>
    </row>
    <row r="45" spans="1:7" outlineLevel="1" x14ac:dyDescent="0.2">
      <c r="A45" s="5"/>
      <c r="B45" s="5"/>
      <c r="C45" s="5"/>
      <c r="D45" s="5" t="s">
        <v>12</v>
      </c>
      <c r="E45" s="68">
        <v>27</v>
      </c>
      <c r="F45" s="68">
        <f>E45*4</f>
        <v>108</v>
      </c>
      <c r="G45" s="8">
        <f>F45+Mrz!G45</f>
        <v>596</v>
      </c>
    </row>
    <row r="46" spans="1:7" x14ac:dyDescent="0.2">
      <c r="A46" s="5"/>
      <c r="B46" s="5"/>
      <c r="C46" s="9" t="s">
        <v>26</v>
      </c>
      <c r="D46" s="5"/>
      <c r="E46" s="67">
        <v>0</v>
      </c>
      <c r="F46" s="67">
        <f>E46*4</f>
        <v>0</v>
      </c>
      <c r="G46" s="10">
        <f>F46+Mrz!G46</f>
        <v>524</v>
      </c>
    </row>
    <row r="47" spans="1:7" x14ac:dyDescent="0.2">
      <c r="A47" s="5"/>
      <c r="B47" s="5"/>
      <c r="C47" s="9" t="s">
        <v>27</v>
      </c>
      <c r="D47" s="5"/>
      <c r="E47" s="67">
        <v>173</v>
      </c>
      <c r="F47" s="67">
        <f>E47</f>
        <v>173</v>
      </c>
      <c r="G47" s="10">
        <f>F47+Mrz!G47</f>
        <v>1415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8591</v>
      </c>
      <c r="G48" s="13">
        <f>F48+Mrz!G48</f>
        <v>33331</v>
      </c>
    </row>
    <row r="49" spans="1:7" x14ac:dyDescent="0.2">
      <c r="A49" s="5"/>
      <c r="B49" s="5"/>
      <c r="C49" s="5"/>
      <c r="D49" s="5"/>
      <c r="E49" s="68"/>
      <c r="F49" s="68"/>
      <c r="G49" s="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20459</v>
      </c>
      <c r="G50" s="10">
        <f>F50+Mrz!G50</f>
        <v>93304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11868</v>
      </c>
      <c r="G51" s="8">
        <f>F51+Mrz!G51</f>
        <v>59973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8591</v>
      </c>
      <c r="G52" s="8">
        <f>F52+Mrz!G52</f>
        <v>33331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20455</v>
      </c>
      <c r="G53" s="10">
        <f>F53+Mrz!G53</f>
        <v>63781</v>
      </c>
    </row>
    <row r="54" spans="1:7" x14ac:dyDescent="0.2">
      <c r="A54" s="5"/>
      <c r="B54" s="5" t="s">
        <v>16</v>
      </c>
      <c r="C54" s="5"/>
      <c r="D54" s="5"/>
      <c r="E54" s="68"/>
      <c r="F54" s="68">
        <f>SUM(F34,F35,F38,F39,F42,F44,F45,F46,F47)</f>
        <v>11864</v>
      </c>
      <c r="G54" s="8">
        <f>F54+Mrz!G54</f>
        <v>42005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f>SUM(F48)</f>
        <v>8591</v>
      </c>
      <c r="G55" s="8">
        <f>F55+Mrz!G55</f>
        <v>21776</v>
      </c>
    </row>
    <row r="56" spans="1:7" x14ac:dyDescent="0.2">
      <c r="A56" s="5"/>
      <c r="B56" s="5"/>
      <c r="C56" s="5"/>
      <c r="D56" s="5"/>
      <c r="E56" s="68"/>
      <c r="F56" s="68"/>
      <c r="G56" s="8"/>
    </row>
    <row r="57" spans="1:7" ht="18" x14ac:dyDescent="0.25">
      <c r="A57" s="15" t="s">
        <v>19</v>
      </c>
      <c r="B57" s="6"/>
      <c r="C57" s="6"/>
      <c r="D57" s="7"/>
      <c r="E57" s="65">
        <f>SUM(E58,E72)</f>
        <v>1676</v>
      </c>
      <c r="F57" s="65">
        <f>SUM(F58,F72)</f>
        <v>5852</v>
      </c>
      <c r="G57" s="16">
        <f>F57+Mrz!G57</f>
        <v>18683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1676</v>
      </c>
      <c r="F58" s="66">
        <f>SUM(F59:F62,F66,F69)</f>
        <v>1688</v>
      </c>
      <c r="G58" s="13">
        <f>F58+Mrz!G58</f>
        <v>3351</v>
      </c>
    </row>
    <row r="59" spans="1:7" x14ac:dyDescent="0.2">
      <c r="A59" s="5"/>
      <c r="B59" s="5"/>
      <c r="C59" s="9" t="s">
        <v>6</v>
      </c>
      <c r="D59" s="5"/>
      <c r="E59" s="67">
        <v>1636</v>
      </c>
      <c r="F59" s="67">
        <f>E59</f>
        <v>1636</v>
      </c>
      <c r="G59" s="10">
        <f>F59+Mrz!G59</f>
        <v>3233</v>
      </c>
    </row>
    <row r="60" spans="1:7" x14ac:dyDescent="0.2">
      <c r="A60" s="5"/>
      <c r="B60" s="5"/>
      <c r="C60" s="9" t="s">
        <v>7</v>
      </c>
      <c r="D60" s="5"/>
      <c r="E60" s="67">
        <v>0</v>
      </c>
      <c r="F60" s="67">
        <f>E60</f>
        <v>0</v>
      </c>
      <c r="G60" s="10">
        <f>F60+Mrz!G60</f>
        <v>0</v>
      </c>
    </row>
    <row r="61" spans="1:7" x14ac:dyDescent="0.2">
      <c r="A61" s="5"/>
      <c r="B61" s="5"/>
      <c r="C61" s="9" t="s">
        <v>8</v>
      </c>
      <c r="D61" s="5"/>
      <c r="E61" s="67">
        <v>0</v>
      </c>
      <c r="F61" s="67">
        <f>E61</f>
        <v>0</v>
      </c>
      <c r="G61" s="10">
        <f>F61+Mrz!G61</f>
        <v>0</v>
      </c>
    </row>
    <row r="62" spans="1:7" x14ac:dyDescent="0.2">
      <c r="A62" s="5"/>
      <c r="B62" s="5"/>
      <c r="C62" s="9" t="s">
        <v>13</v>
      </c>
      <c r="D62" s="5"/>
      <c r="E62" s="67">
        <f>SUM(E63:E65)</f>
        <v>20</v>
      </c>
      <c r="F62" s="67">
        <f>SUM(F63:F65)</f>
        <v>20</v>
      </c>
      <c r="G62" s="10">
        <f>F62+Mrz!G62</f>
        <v>31</v>
      </c>
    </row>
    <row r="63" spans="1:7" outlineLevel="1" x14ac:dyDescent="0.2">
      <c r="A63" s="5"/>
      <c r="B63" s="5"/>
      <c r="C63" s="9"/>
      <c r="D63" s="5" t="s">
        <v>6</v>
      </c>
      <c r="E63" s="68">
        <v>20</v>
      </c>
      <c r="F63" s="68">
        <f>E63</f>
        <v>20</v>
      </c>
      <c r="G63" s="8">
        <f>F63+Mrz!G63</f>
        <v>31</v>
      </c>
    </row>
    <row r="64" spans="1:7" outlineLevel="1" x14ac:dyDescent="0.2">
      <c r="A64" s="5"/>
      <c r="B64" s="5"/>
      <c r="C64" s="9"/>
      <c r="D64" s="5" t="s">
        <v>7</v>
      </c>
      <c r="E64" s="68">
        <v>0</v>
      </c>
      <c r="F64" s="68">
        <f>E64</f>
        <v>0</v>
      </c>
      <c r="G64" s="8">
        <f>F64+Mrz!G64</f>
        <v>0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>E65</f>
        <v>0</v>
      </c>
      <c r="G65" s="8">
        <f>F65+Mrz!G65</f>
        <v>0</v>
      </c>
    </row>
    <row r="66" spans="1:7" x14ac:dyDescent="0.2">
      <c r="A66" s="5"/>
      <c r="B66" s="5"/>
      <c r="C66" s="9" t="s">
        <v>3</v>
      </c>
      <c r="E66" s="67">
        <f>SUM(E67:E68)</f>
        <v>4</v>
      </c>
      <c r="F66" s="67">
        <f>SUM(F67:F68)</f>
        <v>4</v>
      </c>
      <c r="G66" s="10">
        <f>F66+Mrz!G66</f>
        <v>17</v>
      </c>
    </row>
    <row r="67" spans="1:7" outlineLevel="1" x14ac:dyDescent="0.2">
      <c r="A67" s="5"/>
      <c r="B67" s="5"/>
      <c r="D67" s="5" t="s">
        <v>9</v>
      </c>
      <c r="E67" s="68">
        <v>0</v>
      </c>
      <c r="F67" s="68">
        <f>E67</f>
        <v>0</v>
      </c>
      <c r="G67" s="8">
        <f>F67+Mrz!G67</f>
        <v>0</v>
      </c>
    </row>
    <row r="68" spans="1:7" outlineLevel="1" x14ac:dyDescent="0.2">
      <c r="A68" s="5"/>
      <c r="B68" s="5"/>
      <c r="D68" s="5" t="s">
        <v>10</v>
      </c>
      <c r="E68" s="68">
        <v>4</v>
      </c>
      <c r="F68" s="68">
        <f>E68</f>
        <v>4</v>
      </c>
      <c r="G68" s="8">
        <f>F68+Mrz!G68</f>
        <v>17</v>
      </c>
    </row>
    <row r="69" spans="1:7" x14ac:dyDescent="0.2">
      <c r="A69" s="5"/>
      <c r="B69" s="5"/>
      <c r="C69" s="9" t="s">
        <v>2</v>
      </c>
      <c r="D69" s="5"/>
      <c r="E69" s="67">
        <f>SUM(E70:E71)</f>
        <v>16</v>
      </c>
      <c r="F69" s="67">
        <f>SUM(F70:F71)</f>
        <v>28</v>
      </c>
      <c r="G69" s="10">
        <f>F69+Mrz!G69</f>
        <v>70</v>
      </c>
    </row>
    <row r="70" spans="1:7" outlineLevel="1" x14ac:dyDescent="0.2">
      <c r="A70" s="5"/>
      <c r="B70" s="5"/>
      <c r="D70" s="5" t="s">
        <v>11</v>
      </c>
      <c r="E70" s="68">
        <v>12</v>
      </c>
      <c r="F70" s="68">
        <f>E70</f>
        <v>12</v>
      </c>
      <c r="G70" s="8">
        <f>F70+Mrz!G70</f>
        <v>26</v>
      </c>
    </row>
    <row r="71" spans="1:7" outlineLevel="1" x14ac:dyDescent="0.2">
      <c r="A71" s="5"/>
      <c r="B71" s="5"/>
      <c r="C71" s="5"/>
      <c r="D71" s="5" t="s">
        <v>12</v>
      </c>
      <c r="E71" s="68">
        <v>4</v>
      </c>
      <c r="F71" s="68">
        <f>E71*4</f>
        <v>16</v>
      </c>
      <c r="G71" s="8">
        <f>F71+Mrz!G71</f>
        <v>44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4164</v>
      </c>
      <c r="G72" s="13">
        <f>F72+Mrz!G72</f>
        <v>15332</v>
      </c>
    </row>
    <row r="73" spans="1:7" x14ac:dyDescent="0.2">
      <c r="A73" s="5"/>
      <c r="B73" s="5"/>
      <c r="C73" s="5"/>
      <c r="D73" s="5"/>
      <c r="E73" s="68"/>
      <c r="F73" s="68"/>
      <c r="G73" s="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1748</v>
      </c>
      <c r="G74" s="10">
        <f>F74+Mrz!G74</f>
        <v>3490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1688</v>
      </c>
      <c r="G75" s="8">
        <f>F75+Mrz!G75</f>
        <v>3351</v>
      </c>
    </row>
    <row r="76" spans="1:7" x14ac:dyDescent="0.2">
      <c r="A76" s="9"/>
      <c r="B76" s="5" t="s">
        <v>17</v>
      </c>
      <c r="C76" s="5"/>
      <c r="D76" s="9"/>
      <c r="E76" s="68"/>
      <c r="F76" s="68">
        <v>60</v>
      </c>
      <c r="G76" s="8">
        <f>F76+Mrz!G76</f>
        <v>139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4164</v>
      </c>
      <c r="G77" s="10">
        <f>F77+Mrz!G77</f>
        <v>15253</v>
      </c>
    </row>
    <row r="78" spans="1:7" x14ac:dyDescent="0.2">
      <c r="A78" s="5"/>
      <c r="B78" s="5" t="s">
        <v>16</v>
      </c>
      <c r="C78" s="5"/>
      <c r="D78" s="5"/>
      <c r="E78" s="68"/>
      <c r="F78" s="68">
        <v>0</v>
      </c>
      <c r="G78" s="8">
        <f>F78+Mrz!G78</f>
        <v>0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f>SUM(F72)</f>
        <v>4164</v>
      </c>
      <c r="G79" s="8">
        <f>F79+Mrz!G79</f>
        <v>15253</v>
      </c>
    </row>
    <row r="80" spans="1:7" x14ac:dyDescent="0.2">
      <c r="A80" s="9"/>
      <c r="B80" s="9"/>
      <c r="C80" s="9"/>
      <c r="D80" s="9"/>
      <c r="E80" s="67"/>
      <c r="F80" s="67"/>
      <c r="G80" s="10"/>
    </row>
    <row r="81" spans="1:7" ht="18" x14ac:dyDescent="0.25">
      <c r="A81" s="15" t="s">
        <v>20</v>
      </c>
      <c r="B81" s="6"/>
      <c r="C81" s="6"/>
      <c r="D81" s="7"/>
      <c r="E81" s="65">
        <f>SUM(E82,E96)</f>
        <v>1976</v>
      </c>
      <c r="F81" s="65">
        <f>SUM(F82,F96)</f>
        <v>4634</v>
      </c>
      <c r="G81" s="16">
        <f>F81+Mrz!G81</f>
        <v>40386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1976</v>
      </c>
      <c r="F82" s="66">
        <f>SUM(F83:F86,F90,F93)</f>
        <v>2129</v>
      </c>
      <c r="G82" s="13">
        <f>F82+Mrz!G82</f>
        <v>20489</v>
      </c>
    </row>
    <row r="83" spans="1:7" x14ac:dyDescent="0.2">
      <c r="A83" s="5"/>
      <c r="B83" s="5"/>
      <c r="C83" s="9" t="s">
        <v>6</v>
      </c>
      <c r="D83" s="5"/>
      <c r="E83" s="67">
        <v>1634</v>
      </c>
      <c r="F83" s="67">
        <f>E83</f>
        <v>1634</v>
      </c>
      <c r="G83" s="10">
        <f>F83+Mrz!G83</f>
        <v>6408</v>
      </c>
    </row>
    <row r="84" spans="1:7" x14ac:dyDescent="0.2">
      <c r="A84" s="5"/>
      <c r="B84" s="5"/>
      <c r="C84" s="9" t="s">
        <v>7</v>
      </c>
      <c r="D84" s="5"/>
      <c r="E84" s="67">
        <v>0</v>
      </c>
      <c r="F84" s="67">
        <f>E84</f>
        <v>0</v>
      </c>
      <c r="G84" s="10">
        <f>F84+Mrz!G84</f>
        <v>3683</v>
      </c>
    </row>
    <row r="85" spans="1:7" x14ac:dyDescent="0.2">
      <c r="A85" s="5"/>
      <c r="B85" s="5"/>
      <c r="C85" s="9" t="s">
        <v>8</v>
      </c>
      <c r="D85" s="5"/>
      <c r="E85" s="67">
        <v>0</v>
      </c>
      <c r="F85" s="67">
        <f>E85</f>
        <v>0</v>
      </c>
      <c r="G85" s="10">
        <f>F85+Mrz!G85</f>
        <v>7733</v>
      </c>
    </row>
    <row r="86" spans="1:7" x14ac:dyDescent="0.2">
      <c r="A86" s="5"/>
      <c r="B86" s="5"/>
      <c r="C86" s="9" t="s">
        <v>13</v>
      </c>
      <c r="D86" s="5"/>
      <c r="E86" s="67">
        <f>SUM(E87:E89)</f>
        <v>10</v>
      </c>
      <c r="F86" s="67">
        <f>SUM(F87:F89)</f>
        <v>10</v>
      </c>
      <c r="G86" s="10">
        <f>F86+Mrz!G86</f>
        <v>23</v>
      </c>
    </row>
    <row r="87" spans="1:7" outlineLevel="1" x14ac:dyDescent="0.2">
      <c r="A87" s="5"/>
      <c r="B87" s="5"/>
      <c r="C87" s="9"/>
      <c r="D87" s="5" t="s">
        <v>6</v>
      </c>
      <c r="E87" s="68">
        <v>10</v>
      </c>
      <c r="F87" s="68">
        <f>E87</f>
        <v>10</v>
      </c>
      <c r="G87" s="8">
        <f>F87+Mrz!G87</f>
        <v>23</v>
      </c>
    </row>
    <row r="88" spans="1:7" outlineLevel="1" x14ac:dyDescent="0.2">
      <c r="A88" s="5"/>
      <c r="B88" s="5"/>
      <c r="C88" s="9"/>
      <c r="D88" s="5" t="s">
        <v>7</v>
      </c>
      <c r="E88" s="68">
        <v>0</v>
      </c>
      <c r="F88" s="68">
        <f>E88</f>
        <v>0</v>
      </c>
      <c r="G88" s="8">
        <f>F88+Mrz!G88</f>
        <v>0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>E89</f>
        <v>0</v>
      </c>
      <c r="G89" s="8">
        <f>F89+Mrz!G89</f>
        <v>0</v>
      </c>
    </row>
    <row r="90" spans="1:7" x14ac:dyDescent="0.2">
      <c r="A90" s="5"/>
      <c r="B90" s="5"/>
      <c r="C90" s="9" t="s">
        <v>3</v>
      </c>
      <c r="E90" s="67">
        <f>SUM(E91:E92)</f>
        <v>239</v>
      </c>
      <c r="F90" s="67">
        <f>SUM(F91:F92)</f>
        <v>239</v>
      </c>
      <c r="G90" s="10">
        <f>F90+Mrz!G90</f>
        <v>1516</v>
      </c>
    </row>
    <row r="91" spans="1:7" outlineLevel="1" x14ac:dyDescent="0.2">
      <c r="A91" s="5"/>
      <c r="B91" s="5"/>
      <c r="D91" s="5" t="s">
        <v>9</v>
      </c>
      <c r="E91" s="68">
        <v>33</v>
      </c>
      <c r="F91" s="68">
        <f>E91</f>
        <v>33</v>
      </c>
      <c r="G91" s="8">
        <f>F91+Mrz!G91</f>
        <v>147</v>
      </c>
    </row>
    <row r="92" spans="1:7" outlineLevel="1" x14ac:dyDescent="0.2">
      <c r="A92" s="5"/>
      <c r="B92" s="5"/>
      <c r="D92" s="5" t="s">
        <v>10</v>
      </c>
      <c r="E92" s="68">
        <v>206</v>
      </c>
      <c r="F92" s="68">
        <f>E92</f>
        <v>206</v>
      </c>
      <c r="G92" s="8">
        <f>F92+Mrz!G92</f>
        <v>1369</v>
      </c>
    </row>
    <row r="93" spans="1:7" x14ac:dyDescent="0.2">
      <c r="A93" s="5"/>
      <c r="B93" s="5"/>
      <c r="C93" s="9" t="s">
        <v>2</v>
      </c>
      <c r="D93" s="5"/>
      <c r="E93" s="67">
        <f>SUM(E94:E95)</f>
        <v>93</v>
      </c>
      <c r="F93" s="67">
        <f>SUM(F94:F95)</f>
        <v>246</v>
      </c>
      <c r="G93" s="10">
        <f>F93+Mrz!G93</f>
        <v>1126</v>
      </c>
    </row>
    <row r="94" spans="1:7" outlineLevel="1" x14ac:dyDescent="0.2">
      <c r="A94" s="5"/>
      <c r="B94" s="5"/>
      <c r="D94" s="5" t="s">
        <v>11</v>
      </c>
      <c r="E94" s="68">
        <v>42</v>
      </c>
      <c r="F94" s="68">
        <f>E94</f>
        <v>42</v>
      </c>
      <c r="G94" s="8">
        <f>F94+Mrz!G94</f>
        <v>238</v>
      </c>
    </row>
    <row r="95" spans="1:7" outlineLevel="1" x14ac:dyDescent="0.2">
      <c r="A95" s="5"/>
      <c r="B95" s="5"/>
      <c r="C95" s="5"/>
      <c r="D95" s="5" t="s">
        <v>12</v>
      </c>
      <c r="E95" s="68">
        <v>51</v>
      </c>
      <c r="F95" s="68">
        <f>E95*4</f>
        <v>204</v>
      </c>
      <c r="G95" s="8">
        <f>F95+Mrz!G95</f>
        <v>888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2505</v>
      </c>
      <c r="G96" s="13">
        <f>F96+Mrz!G96</f>
        <v>19897</v>
      </c>
    </row>
    <row r="97" spans="1:7" x14ac:dyDescent="0.2">
      <c r="A97" s="5"/>
      <c r="B97" s="5"/>
      <c r="C97" s="5"/>
      <c r="D97" s="5"/>
      <c r="E97" s="68"/>
      <c r="F97" s="68"/>
      <c r="G97" s="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4634</v>
      </c>
      <c r="G98" s="10">
        <f>F98+Mrz!G98</f>
        <v>25930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2129</v>
      </c>
      <c r="G99" s="8">
        <f>F99+Mrz!G99</f>
        <v>12756</v>
      </c>
    </row>
    <row r="100" spans="1:7" x14ac:dyDescent="0.2">
      <c r="A100" s="9"/>
      <c r="B100" s="5" t="s">
        <v>17</v>
      </c>
      <c r="C100" s="5"/>
      <c r="D100" s="9"/>
      <c r="E100" s="68"/>
      <c r="F100" s="68">
        <f>SUM(F96)</f>
        <v>2505</v>
      </c>
      <c r="G100" s="8">
        <f>F100+Mrz!G100</f>
        <v>13174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405</v>
      </c>
      <c r="G101" s="10">
        <f>F101+Mrz!G101</f>
        <v>25981</v>
      </c>
    </row>
    <row r="102" spans="1:7" x14ac:dyDescent="0.2">
      <c r="A102" s="5"/>
      <c r="B102" s="5" t="s">
        <v>16</v>
      </c>
      <c r="C102" s="5"/>
      <c r="D102" s="5"/>
      <c r="E102" s="68"/>
      <c r="F102" s="68">
        <v>0</v>
      </c>
      <c r="G102" s="8">
        <f>F102+Mrz!G102</f>
        <v>12828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v>405</v>
      </c>
      <c r="G103" s="8">
        <f>F103+Mrz!G103</f>
        <v>13153</v>
      </c>
    </row>
    <row r="104" spans="1:7" x14ac:dyDescent="0.2">
      <c r="A104" s="9"/>
      <c r="B104" s="5"/>
      <c r="C104" s="5"/>
      <c r="D104" s="5"/>
      <c r="E104" s="68"/>
      <c r="F104" s="68"/>
      <c r="G104" s="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1061</v>
      </c>
      <c r="F105" s="65">
        <f>SUM(F106,F120)</f>
        <v>5395</v>
      </c>
      <c r="G105" s="16">
        <f>F105+Mrz!G105</f>
        <v>36799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1061</v>
      </c>
      <c r="F106" s="66">
        <f>SUM(F107:F110,F114,F117)</f>
        <v>1067</v>
      </c>
      <c r="G106" s="13">
        <f>F106+Mrz!G106</f>
        <v>10359</v>
      </c>
    </row>
    <row r="107" spans="1:7" x14ac:dyDescent="0.2">
      <c r="A107" s="5"/>
      <c r="B107" s="5"/>
      <c r="C107" s="9" t="s">
        <v>6</v>
      </c>
      <c r="D107" s="5"/>
      <c r="E107" s="67">
        <v>0</v>
      </c>
      <c r="F107" s="67">
        <f>E107</f>
        <v>0</v>
      </c>
      <c r="G107" s="10">
        <f>F107+Mrz!G107</f>
        <v>0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>E108</f>
        <v>0</v>
      </c>
      <c r="G108" s="10">
        <f>F108+Mrz!G108</f>
        <v>0</v>
      </c>
    </row>
    <row r="109" spans="1:7" x14ac:dyDescent="0.2">
      <c r="A109" s="5"/>
      <c r="B109" s="5"/>
      <c r="C109" s="9" t="s">
        <v>8</v>
      </c>
      <c r="D109" s="5"/>
      <c r="E109" s="67">
        <v>994</v>
      </c>
      <c r="F109" s="67">
        <f>E109</f>
        <v>994</v>
      </c>
      <c r="G109" s="10">
        <f>F109+Mrz!G109</f>
        <v>9990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0</v>
      </c>
      <c r="F110" s="67">
        <f>SUM(F111:F113)</f>
        <v>0</v>
      </c>
      <c r="G110" s="10">
        <f>F110+Mrz!G110</f>
        <v>0</v>
      </c>
    </row>
    <row r="111" spans="1:7" outlineLevel="1" x14ac:dyDescent="0.2">
      <c r="A111" s="5"/>
      <c r="B111" s="5"/>
      <c r="C111" s="9"/>
      <c r="D111" s="5" t="s">
        <v>6</v>
      </c>
      <c r="E111" s="68">
        <v>0</v>
      </c>
      <c r="F111" s="68">
        <f>E111</f>
        <v>0</v>
      </c>
      <c r="G111" s="8">
        <f>F111+Mrz!G111</f>
        <v>0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>E112</f>
        <v>0</v>
      </c>
      <c r="G112" s="8">
        <f>F112+Mrz!G112</f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>E113</f>
        <v>0</v>
      </c>
      <c r="G113" s="8">
        <f>F113+Mrz!G113</f>
        <v>0</v>
      </c>
    </row>
    <row r="114" spans="1:9" x14ac:dyDescent="0.2">
      <c r="A114" s="5"/>
      <c r="B114" s="5"/>
      <c r="C114" s="9" t="s">
        <v>3</v>
      </c>
      <c r="E114" s="67">
        <f>SUM(E115:E116)</f>
        <v>64</v>
      </c>
      <c r="F114" s="67">
        <f>SUM(F115:F116)</f>
        <v>64</v>
      </c>
      <c r="G114" s="10">
        <f>F114+Mrz!G114</f>
        <v>274</v>
      </c>
    </row>
    <row r="115" spans="1:9" outlineLevel="1" x14ac:dyDescent="0.2">
      <c r="A115" s="5"/>
      <c r="B115" s="5"/>
      <c r="D115" s="5" t="s">
        <v>9</v>
      </c>
      <c r="E115" s="68">
        <v>1</v>
      </c>
      <c r="F115" s="68">
        <f>E115</f>
        <v>1</v>
      </c>
      <c r="G115" s="8">
        <f>F115+Mrz!G115</f>
        <v>3</v>
      </c>
    </row>
    <row r="116" spans="1:9" outlineLevel="1" x14ac:dyDescent="0.2">
      <c r="A116" s="5"/>
      <c r="B116" s="5"/>
      <c r="D116" s="5" t="s">
        <v>10</v>
      </c>
      <c r="E116" s="68">
        <v>63</v>
      </c>
      <c r="F116" s="68">
        <f>E116</f>
        <v>63</v>
      </c>
      <c r="G116" s="8">
        <f>F116+Mrz!G116</f>
        <v>271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3</v>
      </c>
      <c r="F117" s="67">
        <f>SUM(F118:F119)</f>
        <v>9</v>
      </c>
      <c r="G117" s="10">
        <f>F117+Mrz!G117</f>
        <v>95</v>
      </c>
    </row>
    <row r="118" spans="1:9" outlineLevel="1" x14ac:dyDescent="0.2">
      <c r="A118" s="5"/>
      <c r="B118" s="5"/>
      <c r="D118" s="5" t="s">
        <v>11</v>
      </c>
      <c r="E118" s="68">
        <v>1</v>
      </c>
      <c r="F118" s="68">
        <f>E118</f>
        <v>1</v>
      </c>
      <c r="G118" s="8">
        <f>F118+Mrz!G118</f>
        <v>19</v>
      </c>
    </row>
    <row r="119" spans="1:9" outlineLevel="1" x14ac:dyDescent="0.2">
      <c r="A119" s="5"/>
      <c r="B119" s="5"/>
      <c r="C119" s="5"/>
      <c r="D119" s="5" t="s">
        <v>12</v>
      </c>
      <c r="E119" s="68">
        <v>2</v>
      </c>
      <c r="F119" s="68">
        <f>E119*4</f>
        <v>8</v>
      </c>
      <c r="G119" s="8">
        <f>F119+Mrz!G119</f>
        <v>76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4328</v>
      </c>
      <c r="G120" s="13">
        <f>F120+Mrz!G120</f>
        <v>26440</v>
      </c>
    </row>
    <row r="121" spans="1:9" x14ac:dyDescent="0.2">
      <c r="A121" s="5"/>
      <c r="B121" s="5"/>
      <c r="C121" s="5"/>
      <c r="D121" s="5"/>
      <c r="E121" s="68"/>
      <c r="F121" s="68"/>
      <c r="G121" s="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0</v>
      </c>
      <c r="G122" s="10">
        <f>F122+Mrz!G122</f>
        <v>1749</v>
      </c>
    </row>
    <row r="123" spans="1:9" x14ac:dyDescent="0.2">
      <c r="A123" s="9"/>
      <c r="B123" s="5" t="s">
        <v>16</v>
      </c>
      <c r="C123" s="5"/>
      <c r="D123" s="9"/>
      <c r="E123" s="68"/>
      <c r="F123" s="68">
        <v>0</v>
      </c>
      <c r="G123" s="8">
        <f>F123+Mrz!G123</f>
        <v>0</v>
      </c>
    </row>
    <row r="124" spans="1:9" x14ac:dyDescent="0.2">
      <c r="A124" s="9"/>
      <c r="B124" s="5" t="s">
        <v>17</v>
      </c>
      <c r="C124" s="5"/>
      <c r="D124" s="9"/>
      <c r="E124" s="68"/>
      <c r="F124" s="68">
        <v>0</v>
      </c>
      <c r="G124" s="8">
        <f>F124+Mrz!G124</f>
        <v>1749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5394</v>
      </c>
      <c r="G125" s="10">
        <f>F125+Mrz!G125</f>
        <v>34996</v>
      </c>
    </row>
    <row r="126" spans="1:9" x14ac:dyDescent="0.2">
      <c r="A126" s="5"/>
      <c r="B126" s="5" t="s">
        <v>16</v>
      </c>
      <c r="C126" s="5"/>
      <c r="D126" s="5"/>
      <c r="E126" s="68"/>
      <c r="F126" s="68">
        <f>SUM(F108,F109,F113,F112,F116,F118,F119)</f>
        <v>1066</v>
      </c>
      <c r="G126" s="8">
        <f>F126+Mrz!G126</f>
        <v>10305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f>SUM(F120)</f>
        <v>4328</v>
      </c>
      <c r="G127" s="8">
        <f>F127+Mrz!G127</f>
        <v>24691</v>
      </c>
    </row>
    <row r="128" spans="1:9" ht="15" x14ac:dyDescent="0.25">
      <c r="A128" s="5"/>
      <c r="B128" s="11"/>
      <c r="C128" s="11"/>
      <c r="D128" s="8"/>
      <c r="E128" s="70"/>
      <c r="F128" s="70"/>
      <c r="G128" s="5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1293</v>
      </c>
      <c r="F129" s="65">
        <f>SUM(F130,F145)</f>
        <v>1759</v>
      </c>
      <c r="G129" s="16">
        <f>F129+Mrz!G129</f>
        <v>6880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1293</v>
      </c>
      <c r="F130" s="66">
        <f>SUM(F131:F134,F138,F141,F144)</f>
        <v>1314</v>
      </c>
      <c r="G130" s="13">
        <f>F130+Mrz!G130</f>
        <v>5057</v>
      </c>
    </row>
    <row r="131" spans="1:7" x14ac:dyDescent="0.2">
      <c r="A131" s="5"/>
      <c r="B131" s="5"/>
      <c r="C131" s="9" t="s">
        <v>6</v>
      </c>
      <c r="D131" s="5"/>
      <c r="E131" s="67">
        <v>94</v>
      </c>
      <c r="F131" s="67">
        <f>E131</f>
        <v>94</v>
      </c>
      <c r="G131" s="10">
        <f>F131+Mrz!G131</f>
        <v>292</v>
      </c>
    </row>
    <row r="132" spans="1:7" x14ac:dyDescent="0.2">
      <c r="A132" s="5"/>
      <c r="B132" s="5"/>
      <c r="C132" s="9" t="s">
        <v>7</v>
      </c>
      <c r="D132" s="5"/>
      <c r="E132" s="67">
        <v>1075</v>
      </c>
      <c r="F132" s="67">
        <f>E132</f>
        <v>1075</v>
      </c>
      <c r="G132" s="10">
        <f>F132+Mrz!G132</f>
        <v>4381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>E133</f>
        <v>0</v>
      </c>
      <c r="G133" s="10">
        <f>F133+Mrz!G133</f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8</v>
      </c>
      <c r="F134" s="67">
        <f>SUM(F135:F137)</f>
        <v>8</v>
      </c>
      <c r="G134" s="10">
        <f>F134+Mrz!G134</f>
        <v>27</v>
      </c>
    </row>
    <row r="135" spans="1:7" outlineLevel="1" x14ac:dyDescent="0.2">
      <c r="A135" s="5"/>
      <c r="B135" s="5"/>
      <c r="C135" s="9"/>
      <c r="D135" s="5" t="s">
        <v>6</v>
      </c>
      <c r="E135" s="68">
        <v>4</v>
      </c>
      <c r="F135" s="68">
        <f>E135</f>
        <v>4</v>
      </c>
      <c r="G135" s="8">
        <f>F135+Mrz!G135</f>
        <v>13</v>
      </c>
    </row>
    <row r="136" spans="1:7" outlineLevel="1" x14ac:dyDescent="0.2">
      <c r="A136" s="5"/>
      <c r="B136" s="5"/>
      <c r="C136" s="9"/>
      <c r="D136" s="5" t="s">
        <v>7</v>
      </c>
      <c r="E136" s="68">
        <v>4</v>
      </c>
      <c r="F136" s="68">
        <f>E136</f>
        <v>4</v>
      </c>
      <c r="G136" s="8">
        <f>F136+Mrz!G136</f>
        <v>14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>E137</f>
        <v>0</v>
      </c>
      <c r="G137" s="8">
        <f>F137+Mrz!G137</f>
        <v>0</v>
      </c>
    </row>
    <row r="138" spans="1:7" x14ac:dyDescent="0.2">
      <c r="A138" s="5"/>
      <c r="B138" s="5"/>
      <c r="C138" s="9" t="s">
        <v>3</v>
      </c>
      <c r="E138" s="67">
        <f>SUM(E139:E140)</f>
        <v>94</v>
      </c>
      <c r="F138" s="67">
        <f>SUM(F139:F140)</f>
        <v>94</v>
      </c>
      <c r="G138" s="10">
        <f>F138+Mrz!G138</f>
        <v>241</v>
      </c>
    </row>
    <row r="139" spans="1:7" outlineLevel="1" x14ac:dyDescent="0.2">
      <c r="A139" s="5"/>
      <c r="B139" s="5"/>
      <c r="D139" s="5" t="s">
        <v>9</v>
      </c>
      <c r="E139" s="68">
        <v>0</v>
      </c>
      <c r="F139" s="68">
        <f>E139</f>
        <v>0</v>
      </c>
      <c r="G139" s="8">
        <f>F139+Mrz!G139</f>
        <v>3</v>
      </c>
    </row>
    <row r="140" spans="1:7" outlineLevel="1" x14ac:dyDescent="0.2">
      <c r="A140" s="5"/>
      <c r="B140" s="5"/>
      <c r="D140" s="5" t="s">
        <v>10</v>
      </c>
      <c r="E140" s="68">
        <v>94</v>
      </c>
      <c r="F140" s="68">
        <f>E140</f>
        <v>94</v>
      </c>
      <c r="G140" s="8">
        <f>F140+Mrz!G140</f>
        <v>238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22</v>
      </c>
      <c r="F141" s="67">
        <f>SUM(F142:F143)</f>
        <v>43</v>
      </c>
      <c r="G141" s="10">
        <f>F141+Mrz!G141</f>
        <v>116</v>
      </c>
    </row>
    <row r="142" spans="1:7" outlineLevel="1" x14ac:dyDescent="0.2">
      <c r="A142" s="5"/>
      <c r="B142" s="5"/>
      <c r="D142" s="5" t="s">
        <v>11</v>
      </c>
      <c r="E142" s="68">
        <v>15</v>
      </c>
      <c r="F142" s="68">
        <f>E142</f>
        <v>15</v>
      </c>
      <c r="G142" s="8">
        <f>F142+Mrz!G142</f>
        <v>40</v>
      </c>
    </row>
    <row r="143" spans="1:7" outlineLevel="1" x14ac:dyDescent="0.2">
      <c r="A143" s="5"/>
      <c r="B143" s="5"/>
      <c r="C143" s="5"/>
      <c r="D143" s="5" t="s">
        <v>12</v>
      </c>
      <c r="E143" s="68">
        <v>7</v>
      </c>
      <c r="F143" s="68">
        <f>E143*4</f>
        <v>28</v>
      </c>
      <c r="G143" s="8">
        <f>F143+Mrz!G143</f>
        <v>76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10">
        <f>F144+Mrz!G144</f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445</v>
      </c>
      <c r="G145" s="13">
        <f>F145+Mrz!G145</f>
        <v>1823</v>
      </c>
    </row>
    <row r="146" spans="1:7" x14ac:dyDescent="0.2">
      <c r="A146" s="5"/>
      <c r="B146" s="5"/>
      <c r="C146" s="5"/>
      <c r="D146" s="5"/>
      <c r="E146" s="68"/>
      <c r="F146" s="68"/>
      <c r="G146" s="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1759</v>
      </c>
      <c r="G147" s="10">
        <f>F147+Mrz!G147</f>
        <v>6880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1314</v>
      </c>
      <c r="G148" s="8">
        <f>F148+Mrz!G148</f>
        <v>5057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445</v>
      </c>
      <c r="G149" s="8">
        <f>F149+Mrz!G149</f>
        <v>1823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1538</v>
      </c>
      <c r="G150" s="10">
        <f>F150+Mrz!G150</f>
        <v>6248</v>
      </c>
    </row>
    <row r="151" spans="1:7" x14ac:dyDescent="0.2">
      <c r="A151" s="5"/>
      <c r="B151" s="5" t="s">
        <v>16</v>
      </c>
      <c r="C151" s="5"/>
      <c r="D151" s="5"/>
      <c r="E151" s="68"/>
      <c r="F151" s="68">
        <f>SUM(F132,F133,F136,F137,F140,F142,F143,F144)</f>
        <v>1216</v>
      </c>
      <c r="G151" s="8">
        <f>F151+Mrz!G151</f>
        <v>4749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v>322</v>
      </c>
      <c r="G152" s="8">
        <f>F152+Mrz!G152</f>
        <v>1499</v>
      </c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1056</v>
      </c>
      <c r="F154" s="65">
        <f>SUM(F155,F169)</f>
        <v>2789</v>
      </c>
      <c r="G154" s="16">
        <f>F154+Mrz!G154</f>
        <v>12812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1056</v>
      </c>
      <c r="F155" s="66">
        <f>SUM(F156:F159,F163,F166)</f>
        <v>1209</v>
      </c>
      <c r="G155" s="13">
        <f>F155+Mrz!G155</f>
        <v>5623</v>
      </c>
    </row>
    <row r="156" spans="1:7" x14ac:dyDescent="0.2">
      <c r="A156" s="5"/>
      <c r="B156" s="5"/>
      <c r="C156" s="9" t="s">
        <v>6</v>
      </c>
      <c r="D156" s="5"/>
      <c r="E156" s="67">
        <v>716</v>
      </c>
      <c r="F156" s="67">
        <f>E156</f>
        <v>716</v>
      </c>
      <c r="G156" s="10">
        <f>F156+Mrz!G156</f>
        <v>3006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>E157</f>
        <v>0</v>
      </c>
      <c r="G157" s="10">
        <f>F157+Mrz!G157</f>
        <v>0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>E158</f>
        <v>0</v>
      </c>
      <c r="G158" s="10">
        <f>F158+Mrz!G158</f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8</v>
      </c>
      <c r="F159" s="67">
        <f>SUM(F160:F162)</f>
        <v>8</v>
      </c>
      <c r="G159" s="10">
        <f>F159+Mrz!G159</f>
        <v>25</v>
      </c>
    </row>
    <row r="160" spans="1:7" outlineLevel="1" x14ac:dyDescent="0.2">
      <c r="A160" s="5"/>
      <c r="B160" s="5"/>
      <c r="C160" s="9"/>
      <c r="D160" s="5" t="s">
        <v>6</v>
      </c>
      <c r="E160" s="68">
        <v>8</v>
      </c>
      <c r="F160" s="68">
        <f>E160</f>
        <v>8</v>
      </c>
      <c r="G160" s="8">
        <f>F160+Mrz!G160</f>
        <v>25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>E161</f>
        <v>0</v>
      </c>
      <c r="G161" s="8">
        <f>F161+Mrz!G161</f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>E162</f>
        <v>0</v>
      </c>
      <c r="G162" s="8">
        <f>F162+Mrz!G162</f>
        <v>0</v>
      </c>
    </row>
    <row r="163" spans="1:7" x14ac:dyDescent="0.2">
      <c r="A163" s="5"/>
      <c r="B163" s="5"/>
      <c r="C163" s="9" t="s">
        <v>3</v>
      </c>
      <c r="E163" s="67">
        <f>SUM(E164:E165)</f>
        <v>239</v>
      </c>
      <c r="F163" s="67">
        <f>SUM(F164:F165)</f>
        <v>239</v>
      </c>
      <c r="G163" s="10">
        <f>F163+Mrz!G163</f>
        <v>1516</v>
      </c>
    </row>
    <row r="164" spans="1:7" outlineLevel="1" x14ac:dyDescent="0.2">
      <c r="A164" s="5"/>
      <c r="B164" s="5"/>
      <c r="D164" s="5" t="s">
        <v>9</v>
      </c>
      <c r="E164" s="68">
        <v>33</v>
      </c>
      <c r="F164" s="68">
        <f>E164</f>
        <v>33</v>
      </c>
      <c r="G164" s="8">
        <f>F164+Mrz!G164</f>
        <v>147</v>
      </c>
    </row>
    <row r="165" spans="1:7" outlineLevel="1" x14ac:dyDescent="0.2">
      <c r="A165" s="5"/>
      <c r="B165" s="5"/>
      <c r="D165" s="5" t="s">
        <v>10</v>
      </c>
      <c r="E165" s="68">
        <v>206</v>
      </c>
      <c r="F165" s="68">
        <f>E165</f>
        <v>206</v>
      </c>
      <c r="G165" s="8">
        <f>F165+Mrz!G165</f>
        <v>1369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93</v>
      </c>
      <c r="F166" s="67">
        <f>SUM(F167:F168)</f>
        <v>246</v>
      </c>
      <c r="G166" s="10">
        <f>F166+Mrz!G166</f>
        <v>1076</v>
      </c>
    </row>
    <row r="167" spans="1:7" outlineLevel="1" x14ac:dyDescent="0.2">
      <c r="A167" s="5"/>
      <c r="B167" s="5"/>
      <c r="D167" s="5" t="s">
        <v>11</v>
      </c>
      <c r="E167" s="68">
        <v>42</v>
      </c>
      <c r="F167" s="68">
        <f>E167</f>
        <v>42</v>
      </c>
      <c r="G167" s="8">
        <f>F167+Mrz!G167</f>
        <v>188</v>
      </c>
    </row>
    <row r="168" spans="1:7" outlineLevel="1" x14ac:dyDescent="0.2">
      <c r="A168" s="5"/>
      <c r="B168" s="5"/>
      <c r="C168" s="5"/>
      <c r="D168" s="5" t="s">
        <v>12</v>
      </c>
      <c r="E168" s="68">
        <v>51</v>
      </c>
      <c r="F168" s="68">
        <f>E168*4</f>
        <v>204</v>
      </c>
      <c r="G168" s="8">
        <f>F168+Mrz!G168</f>
        <v>888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1580</v>
      </c>
      <c r="G169" s="13">
        <f>F169+Mrz!G169</f>
        <v>7189</v>
      </c>
    </row>
    <row r="170" spans="1:7" x14ac:dyDescent="0.2">
      <c r="A170" s="5"/>
      <c r="B170" s="5"/>
      <c r="C170" s="5"/>
      <c r="D170" s="5"/>
      <c r="E170" s="68"/>
      <c r="F170" s="68"/>
      <c r="G170" s="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2789</v>
      </c>
      <c r="G171" s="10">
        <f>F171+Mrz!G171</f>
        <v>12812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1209</v>
      </c>
      <c r="G172" s="8">
        <f>F172+Mrz!G172</f>
        <v>5623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1580</v>
      </c>
      <c r="G173" s="8">
        <f>F173+Mrz!G173</f>
        <v>7189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10">
        <f>F174+Mrz!G174</f>
        <v>0</v>
      </c>
    </row>
    <row r="175" spans="1:7" x14ac:dyDescent="0.2">
      <c r="A175" s="5"/>
      <c r="B175" s="5" t="s">
        <v>16</v>
      </c>
      <c r="C175" s="5"/>
      <c r="D175" s="5"/>
      <c r="E175" s="68"/>
      <c r="F175" s="68">
        <v>0</v>
      </c>
      <c r="G175" s="8">
        <f>F175+Mrz!G175</f>
        <v>0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v>0</v>
      </c>
      <c r="G176" s="8">
        <f>F176+Mrz!G176</f>
        <v>0</v>
      </c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0</v>
      </c>
      <c r="F178" s="65">
        <f>SUM(F179,F195)</f>
        <v>3262</v>
      </c>
      <c r="G178" s="16">
        <f>F178+Mrz!G178</f>
        <v>38887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0</v>
      </c>
      <c r="F179" s="66">
        <f>SUM(F180:F183,F187,F190,F193:F194)</f>
        <v>0</v>
      </c>
      <c r="G179" s="13">
        <f>F179+Mrz!G179</f>
        <v>5062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>E180</f>
        <v>0</v>
      </c>
      <c r="G180" s="10">
        <f>F180+Mrz!G180</f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>E181</f>
        <v>0</v>
      </c>
      <c r="G181" s="10">
        <f>F181+Mrz!G181</f>
        <v>0</v>
      </c>
    </row>
    <row r="182" spans="1:7" x14ac:dyDescent="0.2">
      <c r="A182" s="5"/>
      <c r="B182" s="5"/>
      <c r="C182" s="9" t="s">
        <v>8</v>
      </c>
      <c r="D182" s="5"/>
      <c r="E182" s="67">
        <v>0</v>
      </c>
      <c r="F182" s="67">
        <f>E182</f>
        <v>0</v>
      </c>
      <c r="G182" s="10">
        <f>F182+Mrz!G182</f>
        <v>4482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0</v>
      </c>
      <c r="F183" s="67">
        <f>SUM(F184:F186)</f>
        <v>0</v>
      </c>
      <c r="G183" s="10">
        <f>F183+Mrz!G183</f>
        <v>13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>E184</f>
        <v>0</v>
      </c>
      <c r="G184" s="8">
        <f>F184+Mrz!G184</f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>E185</f>
        <v>0</v>
      </c>
      <c r="G185" s="8">
        <f>F185+Mrz!G185</f>
        <v>0</v>
      </c>
    </row>
    <row r="186" spans="1:7" outlineLevel="1" x14ac:dyDescent="0.2">
      <c r="A186" s="5"/>
      <c r="B186" s="5"/>
      <c r="C186" s="9"/>
      <c r="D186" s="5" t="s">
        <v>8</v>
      </c>
      <c r="E186" s="68">
        <v>0</v>
      </c>
      <c r="F186" s="68">
        <f>E186</f>
        <v>0</v>
      </c>
      <c r="G186" s="8">
        <f>F186+Mrz!G186</f>
        <v>13</v>
      </c>
    </row>
    <row r="187" spans="1:7" x14ac:dyDescent="0.2">
      <c r="A187" s="5"/>
      <c r="B187" s="5"/>
      <c r="C187" s="9" t="s">
        <v>3</v>
      </c>
      <c r="E187" s="67">
        <f>SUM(E188:E189)</f>
        <v>0</v>
      </c>
      <c r="F187" s="67">
        <f>SUM(F188:F189)</f>
        <v>0</v>
      </c>
      <c r="G187" s="10">
        <f>F187+Mrz!G187</f>
        <v>381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8">
        <f>F188+Mrz!G188</f>
        <v>0</v>
      </c>
    </row>
    <row r="189" spans="1:7" outlineLevel="1" x14ac:dyDescent="0.2">
      <c r="A189" s="5"/>
      <c r="B189" s="5"/>
      <c r="D189" s="5" t="s">
        <v>10</v>
      </c>
      <c r="E189" s="68">
        <v>0</v>
      </c>
      <c r="F189" s="68">
        <f>E189</f>
        <v>0</v>
      </c>
      <c r="G189" s="8">
        <f>F189+Mrz!G189</f>
        <v>381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0</v>
      </c>
      <c r="F190" s="67">
        <f>SUM(F191:F192)</f>
        <v>0</v>
      </c>
      <c r="G190" s="10">
        <f>F190+Mrz!G190</f>
        <v>186</v>
      </c>
    </row>
    <row r="191" spans="1:7" outlineLevel="1" x14ac:dyDescent="0.2">
      <c r="A191" s="5"/>
      <c r="B191" s="5"/>
      <c r="D191" s="5" t="s">
        <v>11</v>
      </c>
      <c r="E191" s="68">
        <v>0</v>
      </c>
      <c r="F191" s="68">
        <f>E191</f>
        <v>0</v>
      </c>
      <c r="G191" s="8">
        <f>F191+Mrz!G191</f>
        <v>50</v>
      </c>
    </row>
    <row r="192" spans="1:7" outlineLevel="1" x14ac:dyDescent="0.2">
      <c r="A192" s="5"/>
      <c r="B192" s="5"/>
      <c r="C192" s="5"/>
      <c r="D192" s="5" t="s">
        <v>12</v>
      </c>
      <c r="E192" s="68">
        <v>0</v>
      </c>
      <c r="F192" s="68">
        <f>E192*4</f>
        <v>0</v>
      </c>
      <c r="G192" s="8">
        <f>F192+Mrz!G192</f>
        <v>136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10">
        <f>F193+Mrz!G193</f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10">
        <f>F194+Mrz!G194</f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3262</v>
      </c>
      <c r="G195" s="13">
        <f>F195+Mrz!G195</f>
        <v>33825</v>
      </c>
    </row>
    <row r="196" spans="1:7" x14ac:dyDescent="0.2">
      <c r="A196" s="5"/>
      <c r="B196" s="5"/>
      <c r="C196" s="5"/>
      <c r="D196" s="5"/>
      <c r="E196" s="68"/>
      <c r="F196" s="68"/>
      <c r="G196" s="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262</v>
      </c>
      <c r="G197" s="10">
        <f>F197+Mrz!G197</f>
        <v>652</v>
      </c>
    </row>
    <row r="198" spans="1:7" x14ac:dyDescent="0.2">
      <c r="A198" s="9"/>
      <c r="B198" s="5" t="s">
        <v>16</v>
      </c>
      <c r="C198" s="5"/>
      <c r="D198" s="9"/>
      <c r="E198" s="68"/>
      <c r="F198" s="68">
        <f>SUM(F180,F181,F184,F185,F188,F189,F191,F192,F193,F194)</f>
        <v>0</v>
      </c>
      <c r="G198" s="8">
        <f>F198+Mrz!G198</f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v>262</v>
      </c>
      <c r="G199" s="8">
        <f>F199+Mrz!G199</f>
        <v>652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3000</v>
      </c>
      <c r="G200" s="10">
        <f>F200+Mrz!G200</f>
        <v>38375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0</v>
      </c>
      <c r="G201" s="8">
        <f>F201+Mrz!G201</f>
        <v>5062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v>3000</v>
      </c>
      <c r="G202" s="8">
        <f>F202+Mrz!G202</f>
        <v>33313</v>
      </c>
    </row>
    <row r="203" spans="1:7" ht="15" x14ac:dyDescent="0.25">
      <c r="A203" s="11"/>
      <c r="B203" s="5"/>
      <c r="C203" s="11"/>
      <c r="D203" s="11"/>
      <c r="E203" s="68"/>
      <c r="F203" s="68"/>
      <c r="G203" s="8"/>
    </row>
    <row r="204" spans="1:7" ht="18" x14ac:dyDescent="0.25">
      <c r="A204" s="15" t="s">
        <v>66</v>
      </c>
      <c r="B204" s="6"/>
      <c r="C204" s="6"/>
      <c r="D204" s="7"/>
      <c r="E204" s="65">
        <f>SUM(E205,E219)</f>
        <v>4160</v>
      </c>
      <c r="F204" s="65">
        <f>SUM(F205,F219)</f>
        <v>9124</v>
      </c>
      <c r="G204" s="16">
        <f>F204+Mrz!G204</f>
        <v>31871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4160</v>
      </c>
      <c r="F205" s="66">
        <f>SUM(F206:F209,F213,F216)</f>
        <v>4163</v>
      </c>
      <c r="G205" s="13">
        <f>F205+Mrz!G205</f>
        <v>12843</v>
      </c>
    </row>
    <row r="206" spans="1:7" x14ac:dyDescent="0.2">
      <c r="A206" s="5"/>
      <c r="B206" s="5"/>
      <c r="C206" s="9" t="s">
        <v>6</v>
      </c>
      <c r="D206" s="5"/>
      <c r="E206" s="67">
        <v>0</v>
      </c>
      <c r="F206" s="67">
        <f>E206</f>
        <v>0</v>
      </c>
      <c r="G206" s="10">
        <f>F206+Mrz!G206</f>
        <v>1214</v>
      </c>
    </row>
    <row r="207" spans="1:7" x14ac:dyDescent="0.2">
      <c r="A207" s="5"/>
      <c r="B207" s="5"/>
      <c r="C207" s="9" t="s">
        <v>7</v>
      </c>
      <c r="D207" s="5"/>
      <c r="E207" s="67">
        <v>4086</v>
      </c>
      <c r="F207" s="67">
        <f>E207</f>
        <v>4086</v>
      </c>
      <c r="G207" s="10">
        <f>F207+Mrz!G207</f>
        <v>11427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10">
        <f>F208+Mrz!G208</f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69</v>
      </c>
      <c r="F209" s="67">
        <f>SUM(F210:F212)</f>
        <v>69</v>
      </c>
      <c r="G209" s="10">
        <f>F209+Mrz!G209</f>
        <v>181</v>
      </c>
    </row>
    <row r="210" spans="1:7" outlineLevel="1" x14ac:dyDescent="0.2">
      <c r="A210" s="5"/>
      <c r="B210" s="5"/>
      <c r="C210" s="9"/>
      <c r="D210" s="5" t="s">
        <v>6</v>
      </c>
      <c r="E210" s="68">
        <v>0</v>
      </c>
      <c r="F210" s="68">
        <f>E210</f>
        <v>0</v>
      </c>
      <c r="G210" s="8">
        <f>F210+Mrz!G210</f>
        <v>14</v>
      </c>
    </row>
    <row r="211" spans="1:7" outlineLevel="1" x14ac:dyDescent="0.2">
      <c r="A211" s="5"/>
      <c r="B211" s="5"/>
      <c r="C211" s="9"/>
      <c r="D211" s="5" t="s">
        <v>7</v>
      </c>
      <c r="E211" s="68">
        <v>69</v>
      </c>
      <c r="F211" s="68">
        <f>E211</f>
        <v>69</v>
      </c>
      <c r="G211" s="8">
        <f>F211+Mrz!G211</f>
        <v>167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>E212</f>
        <v>0</v>
      </c>
      <c r="G212" s="8">
        <f>F212+Mrz!G212</f>
        <v>0</v>
      </c>
    </row>
    <row r="213" spans="1:7" x14ac:dyDescent="0.2">
      <c r="A213" s="5"/>
      <c r="B213" s="5"/>
      <c r="C213" s="9" t="s">
        <v>3</v>
      </c>
      <c r="E213" s="67">
        <f>SUM(E214:E215)</f>
        <v>1</v>
      </c>
      <c r="F213" s="67">
        <f>SUM(F214:F215)</f>
        <v>1</v>
      </c>
      <c r="G213" s="10">
        <f>F213+Mrz!G213</f>
        <v>13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8">
        <f>F214+Mrz!G214</f>
        <v>1</v>
      </c>
    </row>
    <row r="215" spans="1:7" outlineLevel="1" x14ac:dyDescent="0.2">
      <c r="A215" s="5"/>
      <c r="B215" s="5"/>
      <c r="D215" s="5" t="s">
        <v>10</v>
      </c>
      <c r="E215" s="68">
        <v>1</v>
      </c>
      <c r="F215" s="68">
        <f>E215</f>
        <v>1</v>
      </c>
      <c r="G215" s="8">
        <f>F215+Mrz!G215</f>
        <v>7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4</v>
      </c>
      <c r="F216" s="67">
        <f>SUM(F217:F218)</f>
        <v>7</v>
      </c>
      <c r="G216" s="10">
        <f>F216+Mrz!G216</f>
        <v>8</v>
      </c>
    </row>
    <row r="217" spans="1:7" outlineLevel="1" x14ac:dyDescent="0.2">
      <c r="A217" s="5"/>
      <c r="B217" s="5"/>
      <c r="D217" s="5" t="s">
        <v>11</v>
      </c>
      <c r="E217" s="68">
        <v>3</v>
      </c>
      <c r="F217" s="68">
        <f>E217</f>
        <v>3</v>
      </c>
      <c r="G217" s="8">
        <f>F217+Mrz!G217</f>
        <v>4</v>
      </c>
    </row>
    <row r="218" spans="1:7" outlineLevel="1" x14ac:dyDescent="0.2">
      <c r="A218" s="5"/>
      <c r="B218" s="5"/>
      <c r="C218" s="5"/>
      <c r="D218" s="5" t="s">
        <v>12</v>
      </c>
      <c r="E218" s="68">
        <v>1</v>
      </c>
      <c r="F218" s="68">
        <f>E218*4</f>
        <v>4</v>
      </c>
      <c r="G218" s="8">
        <f>F218+Mrz!G218</f>
        <v>4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4961</v>
      </c>
      <c r="G219" s="13">
        <f>F219+Mrz!G219</f>
        <v>19028</v>
      </c>
    </row>
    <row r="220" spans="1:7" x14ac:dyDescent="0.2">
      <c r="A220" s="5"/>
      <c r="B220" s="5"/>
      <c r="C220" s="5"/>
      <c r="D220" s="5"/>
      <c r="E220" s="68"/>
      <c r="F220" s="68"/>
      <c r="G220" s="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9124</v>
      </c>
      <c r="G221" s="10">
        <f>F221+Mrz!G221</f>
        <v>31871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4163</v>
      </c>
      <c r="G222" s="8">
        <f>F222+Mrz!G222</f>
        <v>12843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4961</v>
      </c>
      <c r="G223" s="8">
        <f>F223+Mrz!G223</f>
        <v>19028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9124</v>
      </c>
      <c r="G224" s="10">
        <f>F224+Mrz!G224</f>
        <v>30627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4163</v>
      </c>
      <c r="G225" s="8">
        <f>F225+Mrz!G225</f>
        <v>11614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f>SUM(F219)</f>
        <v>4961</v>
      </c>
      <c r="G226" s="8">
        <f>F226+Mrz!G226</f>
        <v>19013</v>
      </c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0</v>
      </c>
      <c r="F228" s="65">
        <f>SUM(F229,F243)</f>
        <v>0</v>
      </c>
      <c r="G228" s="16">
        <f>F228+Mrz!G228</f>
        <v>13200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0</v>
      </c>
      <c r="F229" s="66">
        <f>SUM(F230:F233,F237,F240)</f>
        <v>0</v>
      </c>
      <c r="G229" s="13">
        <f>F229+Mrz!G229</f>
        <v>5451</v>
      </c>
    </row>
    <row r="230" spans="1:7" x14ac:dyDescent="0.2">
      <c r="A230" s="5"/>
      <c r="B230" s="5"/>
      <c r="C230" s="9" t="s">
        <v>6</v>
      </c>
      <c r="D230" s="5"/>
      <c r="E230" s="67">
        <v>0</v>
      </c>
      <c r="F230" s="67">
        <f>E230</f>
        <v>0</v>
      </c>
      <c r="G230" s="10">
        <f>F230+Mrz!G230</f>
        <v>5164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>E231</f>
        <v>0</v>
      </c>
      <c r="G231" s="10">
        <f>F231+Mrz!G231</f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>E232</f>
        <v>0</v>
      </c>
      <c r="G232" s="10">
        <f>F232+Mrz!G232</f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0</v>
      </c>
      <c r="F233" s="67">
        <f>SUM(F234:F236)</f>
        <v>0</v>
      </c>
      <c r="G233" s="10">
        <f>F233+Mrz!G233</f>
        <v>86</v>
      </c>
    </row>
    <row r="234" spans="1:7" outlineLevel="1" x14ac:dyDescent="0.2">
      <c r="A234" s="5"/>
      <c r="B234" s="5"/>
      <c r="C234" s="9"/>
      <c r="D234" s="5" t="s">
        <v>6</v>
      </c>
      <c r="E234" s="68">
        <v>0</v>
      </c>
      <c r="F234" s="68">
        <f>E234</f>
        <v>0</v>
      </c>
      <c r="G234" s="8">
        <f>F234+Mrz!G234</f>
        <v>86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>E235</f>
        <v>0</v>
      </c>
      <c r="G235" s="8">
        <f>F235+Mrz!G235</f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>E236</f>
        <v>0</v>
      </c>
      <c r="G236" s="8">
        <f>F236+Mrz!G236</f>
        <v>0</v>
      </c>
    </row>
    <row r="237" spans="1:7" x14ac:dyDescent="0.2">
      <c r="A237" s="5"/>
      <c r="B237" s="5"/>
      <c r="C237" s="9" t="s">
        <v>3</v>
      </c>
      <c r="E237" s="67">
        <f>SUM(E238:E239)</f>
        <v>0</v>
      </c>
      <c r="F237" s="67">
        <f>SUM(F238:F239)</f>
        <v>0</v>
      </c>
      <c r="G237" s="10">
        <f>F237+Mrz!G237</f>
        <v>77</v>
      </c>
    </row>
    <row r="238" spans="1:7" outlineLevel="1" x14ac:dyDescent="0.2">
      <c r="A238" s="5"/>
      <c r="B238" s="5"/>
      <c r="D238" s="5" t="s">
        <v>9</v>
      </c>
      <c r="E238" s="68">
        <v>0</v>
      </c>
      <c r="F238" s="68">
        <f>E238</f>
        <v>0</v>
      </c>
      <c r="G238" s="8">
        <f>F238+Mrz!G238</f>
        <v>77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8">
        <f>F239+Mrz!G239</f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0</v>
      </c>
      <c r="F240" s="67">
        <f>SUM(F241:F242)</f>
        <v>0</v>
      </c>
      <c r="G240" s="10">
        <f>F240+Mrz!G240</f>
        <v>124</v>
      </c>
    </row>
    <row r="241" spans="1:7" outlineLevel="1" x14ac:dyDescent="0.2">
      <c r="A241" s="5"/>
      <c r="B241" s="5"/>
      <c r="D241" s="5" t="s">
        <v>11</v>
      </c>
      <c r="E241" s="68">
        <v>0</v>
      </c>
      <c r="F241" s="68">
        <f>E241</f>
        <v>0</v>
      </c>
      <c r="G241" s="8">
        <f>F241+Mrz!G241</f>
        <v>124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8">
        <f>F242+Mrz!G242</f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0</v>
      </c>
      <c r="G243" s="13">
        <f>F243+Mrz!G243</f>
        <v>7749</v>
      </c>
    </row>
    <row r="244" spans="1:7" x14ac:dyDescent="0.2">
      <c r="A244" s="5"/>
      <c r="B244" s="5"/>
      <c r="C244" s="5"/>
      <c r="D244" s="5"/>
      <c r="E244" s="68"/>
      <c r="F244" s="68"/>
      <c r="G244" s="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0</v>
      </c>
      <c r="G245" s="10">
        <f>F245+Mrz!G245</f>
        <v>13200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0</v>
      </c>
      <c r="G246" s="8">
        <f>F246+Mrz!G246</f>
        <v>5451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0</v>
      </c>
      <c r="G247" s="8">
        <f>F247+Mrz!G247</f>
        <v>7749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10">
        <f>F248+Mrz!G248</f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8">
        <f>F249+Mrz!G249</f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f>SUM(F243)</f>
        <v>0</v>
      </c>
      <c r="G250" s="8">
        <f>F250+Mrz!G250</f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72" t="s">
        <v>51</v>
      </c>
      <c r="F255" s="72" t="s">
        <v>51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7" ht="15.75" x14ac:dyDescent="0.25">
      <c r="B257" s="14" t="s">
        <v>75</v>
      </c>
      <c r="C257" s="14"/>
      <c r="D257" s="14"/>
      <c r="E257" s="13">
        <f>SUM(E258:E267)</f>
        <v>4965</v>
      </c>
      <c r="F257" s="13">
        <f>SUM(F258:F267)</f>
        <v>7294</v>
      </c>
      <c r="G257" s="13">
        <f>E257+Mrz!G257</f>
        <v>25852</v>
      </c>
    </row>
    <row r="258" spans="1:7" x14ac:dyDescent="0.2">
      <c r="B258" s="9" t="s">
        <v>71</v>
      </c>
      <c r="C258" s="9"/>
      <c r="D258" s="9"/>
      <c r="E258" s="10">
        <v>624</v>
      </c>
      <c r="F258" s="10">
        <v>850</v>
      </c>
      <c r="G258" s="10">
        <f>E258+Mrz!G258</f>
        <v>5031</v>
      </c>
    </row>
    <row r="259" spans="1:7" x14ac:dyDescent="0.2">
      <c r="B259" s="9" t="s">
        <v>18</v>
      </c>
      <c r="C259" s="9"/>
      <c r="D259" s="9"/>
      <c r="E259" s="10">
        <v>1426</v>
      </c>
      <c r="F259" s="10">
        <v>2249</v>
      </c>
      <c r="G259" s="10">
        <f>E259+Mrz!G259</f>
        <v>6242</v>
      </c>
    </row>
    <row r="260" spans="1:7" x14ac:dyDescent="0.2">
      <c r="B260" s="9" t="s">
        <v>19</v>
      </c>
      <c r="C260" s="9"/>
      <c r="D260" s="9"/>
      <c r="E260" s="10">
        <v>0</v>
      </c>
      <c r="F260" s="10">
        <v>0</v>
      </c>
      <c r="G260" s="10">
        <f>E260+Mrz!G260</f>
        <v>0</v>
      </c>
    </row>
    <row r="261" spans="1:7" x14ac:dyDescent="0.2">
      <c r="B261" s="9" t="s">
        <v>20</v>
      </c>
      <c r="C261" s="9"/>
      <c r="D261" s="9"/>
      <c r="E261" s="10">
        <v>959</v>
      </c>
      <c r="F261" s="10">
        <v>1229</v>
      </c>
      <c r="G261" s="10">
        <f>E261+Mrz!G261</f>
        <v>4565</v>
      </c>
    </row>
    <row r="262" spans="1:7" x14ac:dyDescent="0.2">
      <c r="B262" s="9" t="s">
        <v>21</v>
      </c>
      <c r="C262" s="9"/>
      <c r="D262" s="9"/>
      <c r="E262" s="10">
        <v>580</v>
      </c>
      <c r="F262" s="10">
        <v>844</v>
      </c>
      <c r="G262" s="10">
        <f>E262+Mrz!G262</f>
        <v>2764</v>
      </c>
    </row>
    <row r="263" spans="1:7" x14ac:dyDescent="0.2">
      <c r="B263" s="9" t="s">
        <v>22</v>
      </c>
      <c r="C263" s="9"/>
      <c r="D263" s="9"/>
      <c r="E263" s="10">
        <v>255</v>
      </c>
      <c r="F263" s="10">
        <v>306</v>
      </c>
      <c r="G263" s="10">
        <f>E263+Mrz!G263</f>
        <v>825</v>
      </c>
    </row>
    <row r="264" spans="1:7" x14ac:dyDescent="0.2">
      <c r="B264" s="9" t="s">
        <v>23</v>
      </c>
      <c r="C264" s="9"/>
      <c r="D264" s="9"/>
      <c r="E264" s="10">
        <v>959</v>
      </c>
      <c r="F264" s="10">
        <v>1229</v>
      </c>
      <c r="G264" s="10">
        <f>E264+Mrz!G264</f>
        <v>4565</v>
      </c>
    </row>
    <row r="265" spans="1:7" x14ac:dyDescent="0.2">
      <c r="B265" s="9" t="s">
        <v>24</v>
      </c>
      <c r="C265" s="9"/>
      <c r="D265" s="9"/>
      <c r="E265" s="10">
        <v>0</v>
      </c>
      <c r="F265" s="10">
        <v>0</v>
      </c>
      <c r="G265" s="10">
        <f>E265+Mrz!G265</f>
        <v>946</v>
      </c>
    </row>
    <row r="266" spans="1:7" x14ac:dyDescent="0.2">
      <c r="B266" s="9" t="s">
        <v>66</v>
      </c>
      <c r="C266" s="9"/>
      <c r="D266" s="9"/>
      <c r="E266" s="10">
        <v>162</v>
      </c>
      <c r="F266" s="10">
        <v>587</v>
      </c>
      <c r="G266" s="10">
        <f>E266+Mrz!G266</f>
        <v>629</v>
      </c>
    </row>
    <row r="267" spans="1:7" x14ac:dyDescent="0.2">
      <c r="B267" s="9" t="s">
        <v>70</v>
      </c>
      <c r="C267" s="9"/>
      <c r="D267" s="9"/>
      <c r="E267" s="10">
        <v>0</v>
      </c>
      <c r="F267" s="10">
        <v>0</v>
      </c>
      <c r="G267" s="10">
        <f>E267+Mrz!G267</f>
        <v>285</v>
      </c>
    </row>
    <row r="268" spans="1:7" x14ac:dyDescent="0.2">
      <c r="B268" s="5"/>
      <c r="C268" s="5"/>
      <c r="D268" s="5"/>
      <c r="E268" s="8"/>
      <c r="F268" s="8"/>
      <c r="G268" s="8"/>
    </row>
    <row r="269" spans="1:7" x14ac:dyDescent="0.2">
      <c r="B269" s="5" t="s">
        <v>72</v>
      </c>
      <c r="C269" s="5"/>
      <c r="D269" s="5"/>
      <c r="E269" s="8"/>
      <c r="F269" s="8"/>
      <c r="G269" s="8"/>
    </row>
    <row r="270" spans="1:7" x14ac:dyDescent="0.2">
      <c r="B270" s="5"/>
      <c r="C270" s="5"/>
      <c r="D270" s="5"/>
      <c r="E270" s="8"/>
      <c r="F270" s="8"/>
      <c r="G270" s="8"/>
    </row>
    <row r="272" spans="1:7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</row>
    <row r="273" spans="1:7" x14ac:dyDescent="0.2">
      <c r="A273" s="49"/>
      <c r="B273" s="50"/>
      <c r="C273" s="50"/>
      <c r="D273" s="51"/>
      <c r="E273" s="52"/>
      <c r="F273" s="53"/>
      <c r="G273" s="62"/>
    </row>
    <row r="274" spans="1:7" x14ac:dyDescent="0.2">
      <c r="A274" s="49"/>
      <c r="B274" s="50"/>
      <c r="C274" s="50"/>
      <c r="D274" s="51"/>
      <c r="E274" s="52"/>
      <c r="F274" s="53"/>
      <c r="G274" s="62"/>
    </row>
    <row r="275" spans="1:7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</row>
    <row r="276" spans="1:7" x14ac:dyDescent="0.2">
      <c r="A276" s="49"/>
      <c r="B276" s="50"/>
      <c r="C276" s="50"/>
      <c r="D276" s="51"/>
      <c r="E276" s="52"/>
      <c r="F276" s="53"/>
      <c r="G276" s="62"/>
    </row>
    <row r="277" spans="1:7" ht="15" x14ac:dyDescent="0.25">
      <c r="A277" s="54"/>
      <c r="B277" s="55"/>
      <c r="C277" s="55"/>
      <c r="D277" s="56"/>
      <c r="E277" s="57"/>
      <c r="F277" s="58"/>
      <c r="G277" s="63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71" customWidth="1"/>
    <col min="6" max="6" width="15.7109375" style="71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72" t="s">
        <v>39</v>
      </c>
      <c r="F1" s="72" t="s">
        <v>39</v>
      </c>
      <c r="G1" s="42" t="s">
        <v>77</v>
      </c>
    </row>
    <row r="2" spans="1:7" ht="15" x14ac:dyDescent="0.25">
      <c r="A2" s="1"/>
      <c r="B2" s="1"/>
      <c r="C2" s="1"/>
      <c r="D2" s="1"/>
      <c r="E2" s="73" t="s">
        <v>59</v>
      </c>
      <c r="F2" s="7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74">
        <f>SUM(E6,E31,E57,E81,E105,E129,E154,E178,E204,E228)</f>
        <v>29593</v>
      </c>
      <c r="F4" s="74">
        <f>SUM(F6,F31,F57,F81,F105,F129,F154,F178,F204,F228)</f>
        <v>69775</v>
      </c>
      <c r="G4" s="4">
        <f>F4+Apr!G4</f>
        <v>439755</v>
      </c>
    </row>
    <row r="5" spans="1:7" s="5" customFormat="1" x14ac:dyDescent="0.2">
      <c r="E5" s="71"/>
      <c r="F5" s="71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4116</v>
      </c>
      <c r="F6" s="65">
        <f>SUM(F7,F22)</f>
        <v>8274</v>
      </c>
      <c r="G6" s="16">
        <f>F6+Apr!G6</f>
        <v>85426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4116</v>
      </c>
      <c r="F7" s="66">
        <f>SUM(F8:F11,F15,F18,F21)</f>
        <v>4278</v>
      </c>
      <c r="G7" s="13">
        <f>F7+Apr!G7</f>
        <v>60263</v>
      </c>
    </row>
    <row r="8" spans="1:7" x14ac:dyDescent="0.2">
      <c r="A8" s="5"/>
      <c r="B8" s="5"/>
      <c r="C8" s="9" t="s">
        <v>6</v>
      </c>
      <c r="D8" s="5"/>
      <c r="E8" s="67">
        <v>2991</v>
      </c>
      <c r="F8" s="67">
        <f>E8</f>
        <v>2991</v>
      </c>
      <c r="G8" s="10">
        <f>F8+Apr!G8</f>
        <v>7203</v>
      </c>
    </row>
    <row r="9" spans="1:7" x14ac:dyDescent="0.2">
      <c r="A9" s="5"/>
      <c r="B9" s="5"/>
      <c r="C9" s="9" t="s">
        <v>7</v>
      </c>
      <c r="D9" s="5"/>
      <c r="E9" s="67">
        <v>521</v>
      </c>
      <c r="F9" s="67">
        <f>E9</f>
        <v>521</v>
      </c>
      <c r="G9" s="10">
        <f>F9+Apr!G9</f>
        <v>38374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>E10</f>
        <v>0</v>
      </c>
      <c r="G10" s="10">
        <f>F10+Apr!G10</f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43</v>
      </c>
      <c r="F11" s="67">
        <f>SUM(F12:F14)</f>
        <v>43</v>
      </c>
      <c r="G11" s="10">
        <f>F11+Apr!G11</f>
        <v>256</v>
      </c>
    </row>
    <row r="12" spans="1:7" outlineLevel="1" x14ac:dyDescent="0.2">
      <c r="A12" s="5"/>
      <c r="B12" s="5"/>
      <c r="C12" s="9"/>
      <c r="D12" s="5" t="s">
        <v>6</v>
      </c>
      <c r="E12" s="68">
        <v>43</v>
      </c>
      <c r="F12" s="68">
        <f>E12</f>
        <v>43</v>
      </c>
      <c r="G12" s="8">
        <f>F12+Apr!G12</f>
        <v>123</v>
      </c>
    </row>
    <row r="13" spans="1:7" outlineLevel="1" x14ac:dyDescent="0.2">
      <c r="A13" s="5"/>
      <c r="B13" s="5"/>
      <c r="C13" s="9"/>
      <c r="D13" s="5" t="s">
        <v>7</v>
      </c>
      <c r="E13" s="68">
        <v>0</v>
      </c>
      <c r="F13" s="68">
        <f>E13</f>
        <v>0</v>
      </c>
      <c r="G13" s="8">
        <f>F13+Apr!G13</f>
        <v>133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>E14</f>
        <v>0</v>
      </c>
      <c r="G14" s="8">
        <f>F14+Apr!G14</f>
        <v>0</v>
      </c>
    </row>
    <row r="15" spans="1:7" x14ac:dyDescent="0.2">
      <c r="A15" s="5"/>
      <c r="B15" s="5"/>
      <c r="C15" s="9" t="s">
        <v>3</v>
      </c>
      <c r="E15" s="67">
        <f>SUM(E16:E17)</f>
        <v>438</v>
      </c>
      <c r="F15" s="67">
        <f>SUM(F16:F17)</f>
        <v>438</v>
      </c>
      <c r="G15" s="10">
        <f>F15+Apr!G15</f>
        <v>5304</v>
      </c>
    </row>
    <row r="16" spans="1:7" outlineLevel="1" x14ac:dyDescent="0.2">
      <c r="A16" s="5"/>
      <c r="B16" s="5"/>
      <c r="D16" s="5" t="s">
        <v>9</v>
      </c>
      <c r="E16" s="68">
        <v>21</v>
      </c>
      <c r="F16" s="68">
        <f>E16</f>
        <v>21</v>
      </c>
      <c r="G16" s="8">
        <f>F16+Apr!G16</f>
        <v>211</v>
      </c>
    </row>
    <row r="17" spans="1:7" outlineLevel="1" x14ac:dyDescent="0.2">
      <c r="A17" s="5"/>
      <c r="B17" s="5"/>
      <c r="D17" s="5" t="s">
        <v>10</v>
      </c>
      <c r="E17" s="68">
        <v>417</v>
      </c>
      <c r="F17" s="68">
        <f>E17</f>
        <v>417</v>
      </c>
      <c r="G17" s="8">
        <f>F17+Apr!G17</f>
        <v>5093</v>
      </c>
    </row>
    <row r="18" spans="1:7" x14ac:dyDescent="0.2">
      <c r="A18" s="5"/>
      <c r="B18" s="5"/>
      <c r="C18" s="9" t="s">
        <v>2</v>
      </c>
      <c r="D18" s="5"/>
      <c r="E18" s="67">
        <f>SUM(E19:E20)</f>
        <v>123</v>
      </c>
      <c r="F18" s="67">
        <f>SUM(F19:F20)</f>
        <v>285</v>
      </c>
      <c r="G18" s="10">
        <f>F18+Apr!G18</f>
        <v>6626</v>
      </c>
    </row>
    <row r="19" spans="1:7" outlineLevel="1" x14ac:dyDescent="0.2">
      <c r="A19" s="5"/>
      <c r="B19" s="5"/>
      <c r="D19" s="5" t="s">
        <v>11</v>
      </c>
      <c r="E19" s="68">
        <v>69</v>
      </c>
      <c r="F19" s="68">
        <f>E19</f>
        <v>69</v>
      </c>
      <c r="G19" s="8">
        <f>F19+Apr!G19</f>
        <v>2514</v>
      </c>
    </row>
    <row r="20" spans="1:7" outlineLevel="1" x14ac:dyDescent="0.2">
      <c r="A20" s="5"/>
      <c r="B20" s="5"/>
      <c r="C20" s="5"/>
      <c r="D20" s="5" t="s">
        <v>12</v>
      </c>
      <c r="E20" s="68">
        <v>54</v>
      </c>
      <c r="F20" s="68">
        <f>E20*4</f>
        <v>216</v>
      </c>
      <c r="G20" s="8">
        <f>F20+Apr!G20</f>
        <v>4112</v>
      </c>
    </row>
    <row r="21" spans="1:7" x14ac:dyDescent="0.2">
      <c r="A21" s="5"/>
      <c r="B21" s="5"/>
      <c r="C21" s="9" t="s">
        <v>26</v>
      </c>
      <c r="D21" s="5"/>
      <c r="E21" s="67">
        <v>0</v>
      </c>
      <c r="F21" s="67">
        <f>E21*4</f>
        <v>0</v>
      </c>
      <c r="G21" s="10">
        <f>F21+Apr!G21</f>
        <v>2500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3996</v>
      </c>
      <c r="G22" s="13">
        <f>F22+Apr!G22</f>
        <v>25163</v>
      </c>
    </row>
    <row r="23" spans="1:7" x14ac:dyDescent="0.2">
      <c r="A23" s="5"/>
      <c r="B23" s="5"/>
      <c r="C23" s="5"/>
      <c r="D23" s="5"/>
      <c r="E23" s="68"/>
      <c r="F23" s="68"/>
      <c r="G23" s="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8274</v>
      </c>
      <c r="G24" s="10">
        <f>F24+Apr!G24</f>
        <v>85426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4278</v>
      </c>
      <c r="G25" s="8">
        <f>F25+Apr!G25</f>
        <v>60263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3996</v>
      </c>
      <c r="G26" s="8">
        <f>F26+Apr!G26</f>
        <v>25163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1019</v>
      </c>
      <c r="G27" s="10">
        <f>F27+Apr!G27</f>
        <v>68586</v>
      </c>
    </row>
    <row r="28" spans="1:7" x14ac:dyDescent="0.2">
      <c r="A28" s="5"/>
      <c r="B28" s="5" t="s">
        <v>16</v>
      </c>
      <c r="C28" s="5"/>
      <c r="D28" s="5"/>
      <c r="E28" s="68"/>
      <c r="F28" s="68">
        <v>681</v>
      </c>
      <c r="G28" s="8">
        <f>F28+Apr!G28</f>
        <v>51299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338</v>
      </c>
      <c r="G29" s="8">
        <f>F29+Apr!G29</f>
        <v>17287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12"/>
    </row>
    <row r="31" spans="1:7" ht="18" x14ac:dyDescent="0.25">
      <c r="A31" s="15" t="s">
        <v>18</v>
      </c>
      <c r="B31" s="6"/>
      <c r="C31" s="6"/>
      <c r="D31" s="7"/>
      <c r="E31" s="65">
        <f>SUM(E32,E48)</f>
        <v>13132</v>
      </c>
      <c r="F31" s="65">
        <f>SUM(F32,F48)</f>
        <v>24489</v>
      </c>
      <c r="G31" s="16">
        <f>F31+Apr!G31</f>
        <v>117799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13132</v>
      </c>
      <c r="F32" s="66">
        <f>SUM(F33:F36,F40,F43,F46,F47)</f>
        <v>13198</v>
      </c>
      <c r="G32" s="13">
        <f>F32+Apr!G32</f>
        <v>73177</v>
      </c>
    </row>
    <row r="33" spans="1:7" x14ac:dyDescent="0.2">
      <c r="A33" s="5"/>
      <c r="B33" s="9"/>
      <c r="C33" s="9" t="s">
        <v>68</v>
      </c>
      <c r="D33" s="5"/>
      <c r="E33" s="67">
        <v>0</v>
      </c>
      <c r="F33" s="67">
        <f>E33</f>
        <v>0</v>
      </c>
      <c r="G33" s="10">
        <f>F33+Apr!G33</f>
        <v>17061</v>
      </c>
    </row>
    <row r="34" spans="1:7" x14ac:dyDescent="0.2">
      <c r="A34" s="5"/>
      <c r="B34" s="5"/>
      <c r="C34" s="9" t="s">
        <v>25</v>
      </c>
      <c r="D34" s="5"/>
      <c r="E34" s="67">
        <v>11799</v>
      </c>
      <c r="F34" s="67">
        <f>E34</f>
        <v>11799</v>
      </c>
      <c r="G34" s="10">
        <f>F34+Apr!G34</f>
        <v>48327</v>
      </c>
    </row>
    <row r="35" spans="1:7" x14ac:dyDescent="0.2">
      <c r="A35" s="5"/>
      <c r="B35" s="5"/>
      <c r="C35" s="9" t="s">
        <v>69</v>
      </c>
      <c r="D35" s="5"/>
      <c r="E35" s="67">
        <v>0</v>
      </c>
      <c r="F35" s="67">
        <f>E35</f>
        <v>0</v>
      </c>
      <c r="G35" s="10">
        <f>F35+Apr!G35</f>
        <v>6</v>
      </c>
    </row>
    <row r="36" spans="1:7" x14ac:dyDescent="0.2">
      <c r="A36" s="5"/>
      <c r="B36" s="5"/>
      <c r="C36" s="9" t="s">
        <v>13</v>
      </c>
      <c r="D36" s="5"/>
      <c r="E36" s="67">
        <f>SUM(E37:E39)</f>
        <v>178</v>
      </c>
      <c r="F36" s="67">
        <f>SUM(F37:F39)</f>
        <v>178</v>
      </c>
      <c r="G36" s="10">
        <f>F36+Apr!G36</f>
        <v>702</v>
      </c>
    </row>
    <row r="37" spans="1:7" x14ac:dyDescent="0.2">
      <c r="A37" s="5"/>
      <c r="B37" s="5"/>
      <c r="C37" s="9"/>
      <c r="D37" s="5" t="s">
        <v>68</v>
      </c>
      <c r="E37" s="68">
        <v>0</v>
      </c>
      <c r="F37" s="68">
        <f>E37</f>
        <v>0</v>
      </c>
      <c r="G37" s="8">
        <f>F37+Apr!G37</f>
        <v>112</v>
      </c>
    </row>
    <row r="38" spans="1:7" outlineLevel="1" x14ac:dyDescent="0.2">
      <c r="A38" s="5"/>
      <c r="B38" s="5"/>
      <c r="C38" s="9"/>
      <c r="D38" s="5" t="s">
        <v>25</v>
      </c>
      <c r="E38" s="68">
        <v>178</v>
      </c>
      <c r="F38" s="68">
        <f>E38</f>
        <v>178</v>
      </c>
      <c r="G38" s="8">
        <f>F38+Apr!G38</f>
        <v>590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8">
        <f>F39+Apr!G39</f>
        <v>0</v>
      </c>
    </row>
    <row r="40" spans="1:7" x14ac:dyDescent="0.2">
      <c r="A40" s="5"/>
      <c r="B40" s="5"/>
      <c r="C40" s="9" t="s">
        <v>3</v>
      </c>
      <c r="E40" s="67">
        <f>SUM(E41:E42)</f>
        <v>717</v>
      </c>
      <c r="F40" s="67">
        <f>SUM(F41:F42)</f>
        <v>717</v>
      </c>
      <c r="G40" s="10">
        <f>F40+Apr!G40</f>
        <v>3740</v>
      </c>
    </row>
    <row r="41" spans="1:7" outlineLevel="1" x14ac:dyDescent="0.2">
      <c r="A41" s="5"/>
      <c r="B41" s="5"/>
      <c r="D41" s="5" t="s">
        <v>9</v>
      </c>
      <c r="E41" s="68">
        <v>3</v>
      </c>
      <c r="F41" s="68">
        <f>E41</f>
        <v>3</v>
      </c>
      <c r="G41" s="8">
        <f>F41+Apr!G41</f>
        <v>33</v>
      </c>
    </row>
    <row r="42" spans="1:7" outlineLevel="1" x14ac:dyDescent="0.2">
      <c r="A42" s="5"/>
      <c r="B42" s="5"/>
      <c r="D42" s="5" t="s">
        <v>10</v>
      </c>
      <c r="E42" s="68">
        <v>714</v>
      </c>
      <c r="F42" s="68">
        <f>E42</f>
        <v>714</v>
      </c>
      <c r="G42" s="8">
        <f>F42+Apr!G42</f>
        <v>3707</v>
      </c>
    </row>
    <row r="43" spans="1:7" x14ac:dyDescent="0.2">
      <c r="A43" s="5"/>
      <c r="B43" s="5"/>
      <c r="C43" s="9" t="s">
        <v>2</v>
      </c>
      <c r="D43" s="5"/>
      <c r="E43" s="67">
        <f>SUM(E44:E45)</f>
        <v>44</v>
      </c>
      <c r="F43" s="67">
        <f>SUM(F44:F45)</f>
        <v>110</v>
      </c>
      <c r="G43" s="10">
        <f>F43+Apr!G43</f>
        <v>1008</v>
      </c>
    </row>
    <row r="44" spans="1:7" outlineLevel="1" x14ac:dyDescent="0.2">
      <c r="A44" s="5"/>
      <c r="B44" s="5"/>
      <c r="D44" s="5" t="s">
        <v>11</v>
      </c>
      <c r="E44" s="68">
        <v>22</v>
      </c>
      <c r="F44" s="68">
        <f>E44</f>
        <v>22</v>
      </c>
      <c r="G44" s="8">
        <f>F44+Apr!G44</f>
        <v>324</v>
      </c>
    </row>
    <row r="45" spans="1:7" outlineLevel="1" x14ac:dyDescent="0.2">
      <c r="A45" s="5"/>
      <c r="B45" s="5"/>
      <c r="C45" s="5"/>
      <c r="D45" s="5" t="s">
        <v>12</v>
      </c>
      <c r="E45" s="68">
        <v>22</v>
      </c>
      <c r="F45" s="68">
        <f>E45*4</f>
        <v>88</v>
      </c>
      <c r="G45" s="8">
        <f>F45+Apr!G45</f>
        <v>684</v>
      </c>
    </row>
    <row r="46" spans="1:7" x14ac:dyDescent="0.2">
      <c r="A46" s="5"/>
      <c r="B46" s="5"/>
      <c r="C46" s="9" t="s">
        <v>26</v>
      </c>
      <c r="D46" s="5"/>
      <c r="E46" s="67">
        <v>0</v>
      </c>
      <c r="F46" s="67">
        <f>E46*4</f>
        <v>0</v>
      </c>
      <c r="G46" s="10">
        <f>F46+Apr!G46</f>
        <v>524</v>
      </c>
    </row>
    <row r="47" spans="1:7" x14ac:dyDescent="0.2">
      <c r="A47" s="5"/>
      <c r="B47" s="5"/>
      <c r="C47" s="9" t="s">
        <v>27</v>
      </c>
      <c r="D47" s="5"/>
      <c r="E47" s="67">
        <v>394</v>
      </c>
      <c r="F47" s="67">
        <f>E47</f>
        <v>394</v>
      </c>
      <c r="G47" s="10">
        <f>F47+Apr!G47</f>
        <v>1809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11291</v>
      </c>
      <c r="G48" s="13">
        <f>F48+Apr!G48</f>
        <v>44622</v>
      </c>
    </row>
    <row r="49" spans="1:7" x14ac:dyDescent="0.2">
      <c r="A49" s="5"/>
      <c r="B49" s="5"/>
      <c r="C49" s="5"/>
      <c r="D49" s="5"/>
      <c r="E49" s="68"/>
      <c r="F49" s="68"/>
      <c r="G49" s="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24489</v>
      </c>
      <c r="G50" s="10">
        <f>F50+Apr!G50</f>
        <v>117793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13198</v>
      </c>
      <c r="G51" s="8">
        <f>F51+Apr!G51</f>
        <v>73171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11291</v>
      </c>
      <c r="G52" s="8">
        <f>F52+Apr!G52</f>
        <v>44622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24486</v>
      </c>
      <c r="G53" s="10">
        <f>F53+Apr!G53</f>
        <v>88267</v>
      </c>
    </row>
    <row r="54" spans="1:7" x14ac:dyDescent="0.2">
      <c r="A54" s="5"/>
      <c r="B54" s="5" t="s">
        <v>16</v>
      </c>
      <c r="C54" s="5"/>
      <c r="D54" s="5"/>
      <c r="E54" s="68"/>
      <c r="F54" s="68">
        <f>SUM(F34,F35,F38,F39,F42,F44,F45,F46,F47)</f>
        <v>13195</v>
      </c>
      <c r="G54" s="8">
        <f>F54+Apr!G54</f>
        <v>55200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f>SUM(F48)</f>
        <v>11291</v>
      </c>
      <c r="G55" s="8">
        <f>F55+Apr!G55</f>
        <v>33067</v>
      </c>
    </row>
    <row r="56" spans="1:7" x14ac:dyDescent="0.2">
      <c r="A56" s="5"/>
      <c r="B56" s="5"/>
      <c r="C56" s="5"/>
      <c r="D56" s="5"/>
      <c r="E56" s="68"/>
      <c r="F56" s="68"/>
      <c r="G56" s="8"/>
    </row>
    <row r="57" spans="1:7" ht="18" x14ac:dyDescent="0.25">
      <c r="A57" s="15" t="s">
        <v>19</v>
      </c>
      <c r="B57" s="6"/>
      <c r="C57" s="6"/>
      <c r="D57" s="7"/>
      <c r="E57" s="65">
        <f>SUM(E58,E72)</f>
        <v>1536</v>
      </c>
      <c r="F57" s="65">
        <f>SUM(F58,F72)</f>
        <v>6387</v>
      </c>
      <c r="G57" s="16">
        <f>F57+Apr!G57</f>
        <v>25070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1536</v>
      </c>
      <c r="F58" s="66">
        <f>SUM(F59:F62,F66,F69)</f>
        <v>1542</v>
      </c>
      <c r="G58" s="13">
        <f>F58+Apr!G58</f>
        <v>4893</v>
      </c>
    </row>
    <row r="59" spans="1:7" x14ac:dyDescent="0.2">
      <c r="A59" s="5"/>
      <c r="B59" s="5"/>
      <c r="C59" s="9" t="s">
        <v>6</v>
      </c>
      <c r="D59" s="5"/>
      <c r="E59" s="67">
        <v>1512</v>
      </c>
      <c r="F59" s="67">
        <f>E59</f>
        <v>1512</v>
      </c>
      <c r="G59" s="10">
        <f>F59+Apr!G59</f>
        <v>4745</v>
      </c>
    </row>
    <row r="60" spans="1:7" x14ac:dyDescent="0.2">
      <c r="A60" s="5"/>
      <c r="B60" s="5"/>
      <c r="C60" s="9" t="s">
        <v>7</v>
      </c>
      <c r="D60" s="5"/>
      <c r="E60" s="67">
        <v>0</v>
      </c>
      <c r="F60" s="67">
        <f>E60</f>
        <v>0</v>
      </c>
      <c r="G60" s="10">
        <f>F60+Apr!G60</f>
        <v>0</v>
      </c>
    </row>
    <row r="61" spans="1:7" x14ac:dyDescent="0.2">
      <c r="A61" s="5"/>
      <c r="B61" s="5"/>
      <c r="C61" s="9" t="s">
        <v>8</v>
      </c>
      <c r="D61" s="5"/>
      <c r="E61" s="67">
        <v>0</v>
      </c>
      <c r="F61" s="67">
        <f>E61</f>
        <v>0</v>
      </c>
      <c r="G61" s="10">
        <f>F61+Apr!G61</f>
        <v>0</v>
      </c>
    </row>
    <row r="62" spans="1:7" x14ac:dyDescent="0.2">
      <c r="A62" s="5"/>
      <c r="B62" s="5"/>
      <c r="C62" s="9" t="s">
        <v>13</v>
      </c>
      <c r="D62" s="5"/>
      <c r="E62" s="67">
        <f>SUM(E63:E65)</f>
        <v>13</v>
      </c>
      <c r="F62" s="67">
        <f>SUM(F63:F65)</f>
        <v>13</v>
      </c>
      <c r="G62" s="10">
        <f>F62+Apr!G62</f>
        <v>44</v>
      </c>
    </row>
    <row r="63" spans="1:7" outlineLevel="1" x14ac:dyDescent="0.2">
      <c r="A63" s="5"/>
      <c r="B63" s="5"/>
      <c r="C63" s="9"/>
      <c r="D63" s="5" t="s">
        <v>6</v>
      </c>
      <c r="E63" s="68">
        <v>13</v>
      </c>
      <c r="F63" s="68">
        <f>E63</f>
        <v>13</v>
      </c>
      <c r="G63" s="8">
        <f>F63+Apr!G63</f>
        <v>44</v>
      </c>
    </row>
    <row r="64" spans="1:7" outlineLevel="1" x14ac:dyDescent="0.2">
      <c r="A64" s="5"/>
      <c r="B64" s="5"/>
      <c r="C64" s="9"/>
      <c r="D64" s="5" t="s">
        <v>7</v>
      </c>
      <c r="E64" s="68">
        <v>0</v>
      </c>
      <c r="F64" s="68">
        <f>E64</f>
        <v>0</v>
      </c>
      <c r="G64" s="8">
        <f>F64+Apr!G64</f>
        <v>0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>E65</f>
        <v>0</v>
      </c>
      <c r="G65" s="8">
        <f>F65+Apr!G65</f>
        <v>0</v>
      </c>
    </row>
    <row r="66" spans="1:7" x14ac:dyDescent="0.2">
      <c r="A66" s="5"/>
      <c r="B66" s="5"/>
      <c r="C66" s="9" t="s">
        <v>3</v>
      </c>
      <c r="E66" s="67">
        <f>SUM(E67:E68)</f>
        <v>4</v>
      </c>
      <c r="F66" s="67">
        <f>SUM(F67:F68)</f>
        <v>4</v>
      </c>
      <c r="G66" s="10">
        <f>F66+Apr!G66</f>
        <v>21</v>
      </c>
    </row>
    <row r="67" spans="1:7" outlineLevel="1" x14ac:dyDescent="0.2">
      <c r="A67" s="5"/>
      <c r="B67" s="5"/>
      <c r="D67" s="5" t="s">
        <v>9</v>
      </c>
      <c r="E67" s="68">
        <v>0</v>
      </c>
      <c r="F67" s="68">
        <f>E67</f>
        <v>0</v>
      </c>
      <c r="G67" s="8">
        <f>F67+Apr!G67</f>
        <v>0</v>
      </c>
    </row>
    <row r="68" spans="1:7" outlineLevel="1" x14ac:dyDescent="0.2">
      <c r="A68" s="5"/>
      <c r="B68" s="5"/>
      <c r="D68" s="5" t="s">
        <v>10</v>
      </c>
      <c r="E68" s="68">
        <v>4</v>
      </c>
      <c r="F68" s="68">
        <f>E68</f>
        <v>4</v>
      </c>
      <c r="G68" s="8">
        <f>F68+Apr!G68</f>
        <v>21</v>
      </c>
    </row>
    <row r="69" spans="1:7" x14ac:dyDescent="0.2">
      <c r="A69" s="5"/>
      <c r="B69" s="5"/>
      <c r="C69" s="9" t="s">
        <v>2</v>
      </c>
      <c r="D69" s="5"/>
      <c r="E69" s="67">
        <f>SUM(E70:E71)</f>
        <v>7</v>
      </c>
      <c r="F69" s="67">
        <f>SUM(F70:F71)</f>
        <v>13</v>
      </c>
      <c r="G69" s="10">
        <f>F69+Apr!G69</f>
        <v>83</v>
      </c>
    </row>
    <row r="70" spans="1:7" outlineLevel="1" x14ac:dyDescent="0.2">
      <c r="A70" s="5"/>
      <c r="B70" s="5"/>
      <c r="D70" s="5" t="s">
        <v>11</v>
      </c>
      <c r="E70" s="68">
        <v>5</v>
      </c>
      <c r="F70" s="68">
        <f>E70</f>
        <v>5</v>
      </c>
      <c r="G70" s="8">
        <f>F70+Apr!G70</f>
        <v>31</v>
      </c>
    </row>
    <row r="71" spans="1:7" outlineLevel="1" x14ac:dyDescent="0.2">
      <c r="A71" s="5"/>
      <c r="B71" s="5"/>
      <c r="C71" s="5"/>
      <c r="D71" s="5" t="s">
        <v>12</v>
      </c>
      <c r="E71" s="68">
        <v>2</v>
      </c>
      <c r="F71" s="68">
        <f>E71*4</f>
        <v>8</v>
      </c>
      <c r="G71" s="8">
        <f>F71+Apr!G71</f>
        <v>52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4845</v>
      </c>
      <c r="G72" s="13">
        <f>F72+Apr!G72</f>
        <v>20177</v>
      </c>
    </row>
    <row r="73" spans="1:7" x14ac:dyDescent="0.2">
      <c r="A73" s="5"/>
      <c r="B73" s="5"/>
      <c r="C73" s="5"/>
      <c r="D73" s="5"/>
      <c r="E73" s="68"/>
      <c r="F73" s="68"/>
      <c r="G73" s="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2025</v>
      </c>
      <c r="G74" s="10">
        <f>F74+Apr!G74</f>
        <v>5515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1542</v>
      </c>
      <c r="G75" s="8">
        <f>F75+Apr!G75</f>
        <v>4893</v>
      </c>
    </row>
    <row r="76" spans="1:7" x14ac:dyDescent="0.2">
      <c r="A76" s="9"/>
      <c r="B76" s="5" t="s">
        <v>17</v>
      </c>
      <c r="C76" s="5"/>
      <c r="D76" s="9"/>
      <c r="E76" s="68"/>
      <c r="F76" s="68">
        <v>483</v>
      </c>
      <c r="G76" s="8">
        <f>F76+Apr!G76</f>
        <v>622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4362</v>
      </c>
      <c r="G77" s="10">
        <f>F77+Apr!G77</f>
        <v>19615</v>
      </c>
    </row>
    <row r="78" spans="1:7" x14ac:dyDescent="0.2">
      <c r="A78" s="5"/>
      <c r="B78" s="5" t="s">
        <v>16</v>
      </c>
      <c r="C78" s="5"/>
      <c r="D78" s="5"/>
      <c r="E78" s="68"/>
      <c r="F78" s="68">
        <v>0</v>
      </c>
      <c r="G78" s="8">
        <f>F78+Apr!G78</f>
        <v>0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v>4362</v>
      </c>
      <c r="G79" s="8">
        <f>F79+Apr!G79</f>
        <v>19615</v>
      </c>
    </row>
    <row r="80" spans="1:7" x14ac:dyDescent="0.2">
      <c r="A80" s="9"/>
      <c r="B80" s="9"/>
      <c r="C80" s="9"/>
      <c r="D80" s="9"/>
      <c r="E80" s="67"/>
      <c r="F80" s="67"/>
      <c r="G80" s="10"/>
    </row>
    <row r="81" spans="1:7" ht="18" x14ac:dyDescent="0.25">
      <c r="A81" s="15" t="s">
        <v>20</v>
      </c>
      <c r="B81" s="6"/>
      <c r="C81" s="6"/>
      <c r="D81" s="7"/>
      <c r="E81" s="65">
        <f>SUM(E82,E96)</f>
        <v>2166</v>
      </c>
      <c r="F81" s="65">
        <f>SUM(F82,F96)</f>
        <v>5386</v>
      </c>
      <c r="G81" s="16">
        <f>F81+Apr!G81</f>
        <v>45772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2166</v>
      </c>
      <c r="F82" s="66">
        <f>SUM(F83:F86,F90,F93)</f>
        <v>2235</v>
      </c>
      <c r="G82" s="13">
        <f>F82+Apr!G82</f>
        <v>22724</v>
      </c>
    </row>
    <row r="83" spans="1:7" x14ac:dyDescent="0.2">
      <c r="A83" s="5"/>
      <c r="B83" s="5"/>
      <c r="C83" s="9" t="s">
        <v>6</v>
      </c>
      <c r="D83" s="5"/>
      <c r="E83" s="67">
        <v>1597</v>
      </c>
      <c r="F83" s="67">
        <f>E83</f>
        <v>1597</v>
      </c>
      <c r="G83" s="10">
        <f>F83+Apr!G83</f>
        <v>8005</v>
      </c>
    </row>
    <row r="84" spans="1:7" x14ac:dyDescent="0.2">
      <c r="A84" s="5"/>
      <c r="B84" s="5"/>
      <c r="C84" s="9" t="s">
        <v>7</v>
      </c>
      <c r="D84" s="5"/>
      <c r="E84" s="67">
        <v>0</v>
      </c>
      <c r="F84" s="67">
        <f>E84</f>
        <v>0</v>
      </c>
      <c r="G84" s="10">
        <f>F84+Apr!G84</f>
        <v>3683</v>
      </c>
    </row>
    <row r="85" spans="1:7" x14ac:dyDescent="0.2">
      <c r="A85" s="5"/>
      <c r="B85" s="5"/>
      <c r="C85" s="9" t="s">
        <v>8</v>
      </c>
      <c r="D85" s="5"/>
      <c r="E85" s="67">
        <v>247</v>
      </c>
      <c r="F85" s="67">
        <f>E85</f>
        <v>247</v>
      </c>
      <c r="G85" s="10">
        <f>F85+Apr!G85</f>
        <v>7980</v>
      </c>
    </row>
    <row r="86" spans="1:7" x14ac:dyDescent="0.2">
      <c r="A86" s="5"/>
      <c r="B86" s="5"/>
      <c r="C86" s="9" t="s">
        <v>13</v>
      </c>
      <c r="D86" s="5"/>
      <c r="E86" s="67">
        <f>SUM(E87:E89)</f>
        <v>4</v>
      </c>
      <c r="F86" s="67">
        <f>SUM(F87:F89)</f>
        <v>4</v>
      </c>
      <c r="G86" s="10">
        <f>F86+Apr!G86</f>
        <v>27</v>
      </c>
    </row>
    <row r="87" spans="1:7" outlineLevel="1" x14ac:dyDescent="0.2">
      <c r="A87" s="5"/>
      <c r="B87" s="5"/>
      <c r="C87" s="9"/>
      <c r="D87" s="5" t="s">
        <v>6</v>
      </c>
      <c r="E87" s="68">
        <v>4</v>
      </c>
      <c r="F87" s="68">
        <f>E87</f>
        <v>4</v>
      </c>
      <c r="G87" s="8">
        <f>F87+Apr!G87</f>
        <v>27</v>
      </c>
    </row>
    <row r="88" spans="1:7" outlineLevel="1" x14ac:dyDescent="0.2">
      <c r="A88" s="5"/>
      <c r="B88" s="5"/>
      <c r="C88" s="9"/>
      <c r="D88" s="5" t="s">
        <v>7</v>
      </c>
      <c r="E88" s="68">
        <v>0</v>
      </c>
      <c r="F88" s="68">
        <f>E88</f>
        <v>0</v>
      </c>
      <c r="G88" s="8">
        <f>F88+Apr!G88</f>
        <v>0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>E89</f>
        <v>0</v>
      </c>
      <c r="G89" s="8">
        <f>F89+Apr!G89</f>
        <v>0</v>
      </c>
    </row>
    <row r="90" spans="1:7" x14ac:dyDescent="0.2">
      <c r="A90" s="5"/>
      <c r="B90" s="5"/>
      <c r="C90" s="9" t="s">
        <v>3</v>
      </c>
      <c r="E90" s="67">
        <f>SUM(E91:E92)</f>
        <v>263</v>
      </c>
      <c r="F90" s="67">
        <f>SUM(F91:F92)</f>
        <v>263</v>
      </c>
      <c r="G90" s="10">
        <f>F90+Apr!G90</f>
        <v>1779</v>
      </c>
    </row>
    <row r="91" spans="1:7" outlineLevel="1" x14ac:dyDescent="0.2">
      <c r="A91" s="5"/>
      <c r="B91" s="5"/>
      <c r="D91" s="5" t="s">
        <v>9</v>
      </c>
      <c r="E91" s="68">
        <v>33</v>
      </c>
      <c r="F91" s="68">
        <f>E91</f>
        <v>33</v>
      </c>
      <c r="G91" s="8">
        <f>F91+Apr!G91</f>
        <v>180</v>
      </c>
    </row>
    <row r="92" spans="1:7" outlineLevel="1" x14ac:dyDescent="0.2">
      <c r="A92" s="5"/>
      <c r="B92" s="5"/>
      <c r="D92" s="5" t="s">
        <v>10</v>
      </c>
      <c r="E92" s="68">
        <v>230</v>
      </c>
      <c r="F92" s="68">
        <f>E92</f>
        <v>230</v>
      </c>
      <c r="G92" s="8">
        <f>F92+Apr!G92</f>
        <v>1599</v>
      </c>
    </row>
    <row r="93" spans="1:7" x14ac:dyDescent="0.2">
      <c r="A93" s="5"/>
      <c r="B93" s="5"/>
      <c r="C93" s="9" t="s">
        <v>2</v>
      </c>
      <c r="D93" s="5"/>
      <c r="E93" s="67">
        <f>SUM(E94:E95)</f>
        <v>55</v>
      </c>
      <c r="F93" s="67">
        <f>SUM(F94:F95)</f>
        <v>124</v>
      </c>
      <c r="G93" s="10">
        <f>F93+Apr!G93</f>
        <v>1250</v>
      </c>
    </row>
    <row r="94" spans="1:7" outlineLevel="1" x14ac:dyDescent="0.2">
      <c r="A94" s="5"/>
      <c r="B94" s="5"/>
      <c r="D94" s="5" t="s">
        <v>11</v>
      </c>
      <c r="E94" s="68">
        <v>32</v>
      </c>
      <c r="F94" s="68">
        <f>E94</f>
        <v>32</v>
      </c>
      <c r="G94" s="8">
        <f>F94+Apr!G94</f>
        <v>270</v>
      </c>
    </row>
    <row r="95" spans="1:7" outlineLevel="1" x14ac:dyDescent="0.2">
      <c r="A95" s="5"/>
      <c r="B95" s="5"/>
      <c r="C95" s="5"/>
      <c r="D95" s="5" t="s">
        <v>12</v>
      </c>
      <c r="E95" s="68">
        <v>23</v>
      </c>
      <c r="F95" s="68">
        <f>E95*4</f>
        <v>92</v>
      </c>
      <c r="G95" s="8">
        <f>F95+Apr!G95</f>
        <v>980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3151</v>
      </c>
      <c r="G96" s="13">
        <f>F96+Apr!G96</f>
        <v>23048</v>
      </c>
    </row>
    <row r="97" spans="1:7" x14ac:dyDescent="0.2">
      <c r="A97" s="5"/>
      <c r="B97" s="5"/>
      <c r="C97" s="5"/>
      <c r="D97" s="5"/>
      <c r="E97" s="68"/>
      <c r="F97" s="68"/>
      <c r="G97" s="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4831</v>
      </c>
      <c r="G98" s="10">
        <f>F98+Apr!G98</f>
        <v>30761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1988</v>
      </c>
      <c r="G99" s="8">
        <f>F99+Apr!G99</f>
        <v>14744</v>
      </c>
    </row>
    <row r="100" spans="1:7" x14ac:dyDescent="0.2">
      <c r="A100" s="9"/>
      <c r="B100" s="5" t="s">
        <v>17</v>
      </c>
      <c r="C100" s="5"/>
      <c r="D100" s="9"/>
      <c r="E100" s="68"/>
      <c r="F100" s="68">
        <v>2843</v>
      </c>
      <c r="G100" s="8">
        <f>F100+Apr!G100</f>
        <v>16017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1395</v>
      </c>
      <c r="G101" s="10">
        <f>F101+Apr!G101</f>
        <v>27376</v>
      </c>
    </row>
    <row r="102" spans="1:7" x14ac:dyDescent="0.2">
      <c r="A102" s="5"/>
      <c r="B102" s="5" t="s">
        <v>16</v>
      </c>
      <c r="C102" s="5"/>
      <c r="D102" s="5"/>
      <c r="E102" s="68"/>
      <c r="F102" s="68">
        <v>567</v>
      </c>
      <c r="G102" s="8">
        <f>F102+Apr!G102</f>
        <v>13395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v>828</v>
      </c>
      <c r="G103" s="8">
        <f>F103+Apr!G103</f>
        <v>13981</v>
      </c>
    </row>
    <row r="104" spans="1:7" x14ac:dyDescent="0.2">
      <c r="A104" s="9"/>
      <c r="B104" s="5"/>
      <c r="C104" s="5"/>
      <c r="D104" s="5"/>
      <c r="E104" s="68"/>
      <c r="F104" s="68"/>
      <c r="G104" s="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1863</v>
      </c>
      <c r="F105" s="65">
        <f>SUM(F106,F120)</f>
        <v>8283</v>
      </c>
      <c r="G105" s="16">
        <f>F105+Apr!G105</f>
        <v>45082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1863</v>
      </c>
      <c r="F106" s="66">
        <f>SUM(F107:F110,F114,F117)</f>
        <v>1872</v>
      </c>
      <c r="G106" s="13">
        <f>F106+Apr!G106</f>
        <v>12231</v>
      </c>
    </row>
    <row r="107" spans="1:7" x14ac:dyDescent="0.2">
      <c r="A107" s="5"/>
      <c r="B107" s="5"/>
      <c r="C107" s="9" t="s">
        <v>6</v>
      </c>
      <c r="D107" s="5"/>
      <c r="E107" s="67">
        <v>0</v>
      </c>
      <c r="F107" s="67">
        <f>E107</f>
        <v>0</v>
      </c>
      <c r="G107" s="10">
        <f>F107+Apr!G107</f>
        <v>0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>E108</f>
        <v>0</v>
      </c>
      <c r="G108" s="10">
        <f>F108+Apr!G108</f>
        <v>0</v>
      </c>
    </row>
    <row r="109" spans="1:7" x14ac:dyDescent="0.2">
      <c r="A109" s="5"/>
      <c r="B109" s="5"/>
      <c r="C109" s="9" t="s">
        <v>8</v>
      </c>
      <c r="D109" s="5"/>
      <c r="E109" s="67">
        <v>1780</v>
      </c>
      <c r="F109" s="67">
        <f>E109</f>
        <v>1780</v>
      </c>
      <c r="G109" s="10">
        <f>F109+Apr!G109</f>
        <v>11770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0</v>
      </c>
      <c r="F110" s="67">
        <f>SUM(F111:F113)</f>
        <v>0</v>
      </c>
      <c r="G110" s="10">
        <f>F110+Apr!G110</f>
        <v>0</v>
      </c>
    </row>
    <row r="111" spans="1:7" outlineLevel="1" x14ac:dyDescent="0.2">
      <c r="A111" s="5"/>
      <c r="B111" s="5"/>
      <c r="C111" s="9"/>
      <c r="D111" s="5" t="s">
        <v>6</v>
      </c>
      <c r="E111" s="68">
        <v>0</v>
      </c>
      <c r="F111" s="68">
        <f>E111</f>
        <v>0</v>
      </c>
      <c r="G111" s="8">
        <f>F111+Apr!G111</f>
        <v>0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>E112</f>
        <v>0</v>
      </c>
      <c r="G112" s="8">
        <f>F112+Apr!G112</f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>E113</f>
        <v>0</v>
      </c>
      <c r="G113" s="8">
        <f>F113+Apr!G113</f>
        <v>0</v>
      </c>
    </row>
    <row r="114" spans="1:9" x14ac:dyDescent="0.2">
      <c r="A114" s="5"/>
      <c r="B114" s="5"/>
      <c r="C114" s="9" t="s">
        <v>3</v>
      </c>
      <c r="E114" s="67">
        <f>SUM(E115:E116)</f>
        <v>79</v>
      </c>
      <c r="F114" s="67">
        <f>SUM(F115:F116)</f>
        <v>79</v>
      </c>
      <c r="G114" s="10">
        <f>F114+Apr!G114</f>
        <v>353</v>
      </c>
    </row>
    <row r="115" spans="1:9" outlineLevel="1" x14ac:dyDescent="0.2">
      <c r="A115" s="5"/>
      <c r="B115" s="5"/>
      <c r="D115" s="5" t="s">
        <v>9</v>
      </c>
      <c r="E115" s="68">
        <v>0</v>
      </c>
      <c r="F115" s="68">
        <f>E115</f>
        <v>0</v>
      </c>
      <c r="G115" s="8">
        <f>F115+Apr!G115</f>
        <v>3</v>
      </c>
    </row>
    <row r="116" spans="1:9" outlineLevel="1" x14ac:dyDescent="0.2">
      <c r="A116" s="5"/>
      <c r="B116" s="5"/>
      <c r="D116" s="5" t="s">
        <v>10</v>
      </c>
      <c r="E116" s="68">
        <v>79</v>
      </c>
      <c r="F116" s="68">
        <f>E116</f>
        <v>79</v>
      </c>
      <c r="G116" s="8">
        <f>F116+Apr!G116</f>
        <v>350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4</v>
      </c>
      <c r="F117" s="67">
        <f>SUM(F118:F119)</f>
        <v>13</v>
      </c>
      <c r="G117" s="10">
        <f>F117+Apr!G117</f>
        <v>108</v>
      </c>
    </row>
    <row r="118" spans="1:9" outlineLevel="1" x14ac:dyDescent="0.2">
      <c r="A118" s="5"/>
      <c r="B118" s="5"/>
      <c r="D118" s="5" t="s">
        <v>11</v>
      </c>
      <c r="E118" s="68">
        <v>1</v>
      </c>
      <c r="F118" s="68">
        <f>E118</f>
        <v>1</v>
      </c>
      <c r="G118" s="8">
        <f>F118+Apr!G118</f>
        <v>20</v>
      </c>
    </row>
    <row r="119" spans="1:9" outlineLevel="1" x14ac:dyDescent="0.2">
      <c r="A119" s="5"/>
      <c r="B119" s="5"/>
      <c r="C119" s="5"/>
      <c r="D119" s="5" t="s">
        <v>12</v>
      </c>
      <c r="E119" s="68">
        <v>3</v>
      </c>
      <c r="F119" s="68">
        <f>E119*4</f>
        <v>12</v>
      </c>
      <c r="G119" s="8">
        <f>F119+Apr!G119</f>
        <v>88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6411</v>
      </c>
      <c r="G120" s="13">
        <f>F120+Apr!G120</f>
        <v>32851</v>
      </c>
    </row>
    <row r="121" spans="1:9" x14ac:dyDescent="0.2">
      <c r="A121" s="5"/>
      <c r="B121" s="5"/>
      <c r="C121" s="5"/>
      <c r="D121" s="5"/>
      <c r="E121" s="68"/>
      <c r="F121" s="68"/>
      <c r="G121" s="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0</v>
      </c>
      <c r="G122" s="10">
        <f>F122+Apr!G122</f>
        <v>1749</v>
      </c>
    </row>
    <row r="123" spans="1:9" x14ac:dyDescent="0.2">
      <c r="A123" s="9"/>
      <c r="B123" s="5" t="s">
        <v>16</v>
      </c>
      <c r="C123" s="5"/>
      <c r="D123" s="9"/>
      <c r="E123" s="68"/>
      <c r="F123" s="68">
        <v>0</v>
      </c>
      <c r="G123" s="8">
        <f>F123+Apr!G123</f>
        <v>0</v>
      </c>
    </row>
    <row r="124" spans="1:9" x14ac:dyDescent="0.2">
      <c r="A124" s="9"/>
      <c r="B124" s="5" t="s">
        <v>17</v>
      </c>
      <c r="C124" s="5"/>
      <c r="D124" s="9"/>
      <c r="E124" s="68"/>
      <c r="F124" s="68">
        <v>0</v>
      </c>
      <c r="G124" s="8">
        <f>F124+Apr!G124</f>
        <v>1749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8283</v>
      </c>
      <c r="G125" s="10">
        <f>F125+Apr!G125</f>
        <v>43279</v>
      </c>
    </row>
    <row r="126" spans="1:9" x14ac:dyDescent="0.2">
      <c r="A126" s="5"/>
      <c r="B126" s="5" t="s">
        <v>16</v>
      </c>
      <c r="C126" s="5"/>
      <c r="D126" s="5"/>
      <c r="E126" s="68"/>
      <c r="F126" s="68">
        <f>SUM(F108,F109,F113,F112,F116,F118,F119)</f>
        <v>1872</v>
      </c>
      <c r="G126" s="8">
        <f>F126+Apr!G126</f>
        <v>12177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f>SUM(F120)</f>
        <v>6411</v>
      </c>
      <c r="G127" s="8">
        <f>F127+Apr!G127</f>
        <v>31102</v>
      </c>
    </row>
    <row r="128" spans="1:9" ht="15" x14ac:dyDescent="0.25">
      <c r="A128" s="5"/>
      <c r="B128" s="11"/>
      <c r="C128" s="11"/>
      <c r="D128" s="8"/>
      <c r="E128" s="70"/>
      <c r="F128" s="70"/>
      <c r="G128" s="5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1204</v>
      </c>
      <c r="F129" s="65">
        <f>SUM(F130,F145)</f>
        <v>1656</v>
      </c>
      <c r="G129" s="16">
        <f>F129+Apr!G129</f>
        <v>8536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1204</v>
      </c>
      <c r="F130" s="66">
        <f>SUM(F131:F134,F138,F141,F144)</f>
        <v>1213</v>
      </c>
      <c r="G130" s="13">
        <f>F130+Apr!G130</f>
        <v>6270</v>
      </c>
    </row>
    <row r="131" spans="1:7" x14ac:dyDescent="0.2">
      <c r="A131" s="5"/>
      <c r="B131" s="5"/>
      <c r="C131" s="9" t="s">
        <v>6</v>
      </c>
      <c r="D131" s="5"/>
      <c r="E131" s="67">
        <v>233</v>
      </c>
      <c r="F131" s="67">
        <f>E131</f>
        <v>233</v>
      </c>
      <c r="G131" s="10">
        <f>F131+Apr!G131</f>
        <v>525</v>
      </c>
    </row>
    <row r="132" spans="1:7" x14ac:dyDescent="0.2">
      <c r="A132" s="5"/>
      <c r="B132" s="5"/>
      <c r="C132" s="9" t="s">
        <v>7</v>
      </c>
      <c r="D132" s="5"/>
      <c r="E132" s="67">
        <v>858</v>
      </c>
      <c r="F132" s="67">
        <f>E132</f>
        <v>858</v>
      </c>
      <c r="G132" s="10">
        <f>F132+Apr!G132</f>
        <v>5239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>E133</f>
        <v>0</v>
      </c>
      <c r="G133" s="10">
        <f>F133+Apr!G133</f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11</v>
      </c>
      <c r="F134" s="67">
        <f>SUM(F135:F137)</f>
        <v>11</v>
      </c>
      <c r="G134" s="10">
        <f>F134+Apr!G134</f>
        <v>38</v>
      </c>
    </row>
    <row r="135" spans="1:7" outlineLevel="1" x14ac:dyDescent="0.2">
      <c r="A135" s="5"/>
      <c r="B135" s="5"/>
      <c r="C135" s="9"/>
      <c r="D135" s="5" t="s">
        <v>6</v>
      </c>
      <c r="E135" s="68">
        <v>11</v>
      </c>
      <c r="F135" s="68">
        <f>E135</f>
        <v>11</v>
      </c>
      <c r="G135" s="8">
        <f>F135+Apr!G135</f>
        <v>24</v>
      </c>
    </row>
    <row r="136" spans="1:7" outlineLevel="1" x14ac:dyDescent="0.2">
      <c r="A136" s="5"/>
      <c r="B136" s="5"/>
      <c r="C136" s="9"/>
      <c r="D136" s="5" t="s">
        <v>7</v>
      </c>
      <c r="E136" s="68">
        <v>0</v>
      </c>
      <c r="F136" s="68">
        <f>E136</f>
        <v>0</v>
      </c>
      <c r="G136" s="8">
        <f>F136+Apr!G136</f>
        <v>14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>E137</f>
        <v>0</v>
      </c>
      <c r="G137" s="8">
        <f>F137+Apr!G137</f>
        <v>0</v>
      </c>
    </row>
    <row r="138" spans="1:7" x14ac:dyDescent="0.2">
      <c r="A138" s="5"/>
      <c r="B138" s="5"/>
      <c r="C138" s="9" t="s">
        <v>3</v>
      </c>
      <c r="E138" s="67">
        <f>SUM(E139:E140)</f>
        <v>91</v>
      </c>
      <c r="F138" s="67">
        <f>SUM(F139:F140)</f>
        <v>91</v>
      </c>
      <c r="G138" s="10">
        <f>F138+Apr!G138</f>
        <v>332</v>
      </c>
    </row>
    <row r="139" spans="1:7" outlineLevel="1" x14ac:dyDescent="0.2">
      <c r="A139" s="5"/>
      <c r="B139" s="5"/>
      <c r="D139" s="5" t="s">
        <v>9</v>
      </c>
      <c r="E139" s="68">
        <v>2</v>
      </c>
      <c r="F139" s="68">
        <f>E139</f>
        <v>2</v>
      </c>
      <c r="G139" s="8">
        <f>F139+Apr!G139</f>
        <v>5</v>
      </c>
    </row>
    <row r="140" spans="1:7" outlineLevel="1" x14ac:dyDescent="0.2">
      <c r="A140" s="5"/>
      <c r="B140" s="5"/>
      <c r="D140" s="5" t="s">
        <v>10</v>
      </c>
      <c r="E140" s="68">
        <v>89</v>
      </c>
      <c r="F140" s="68">
        <f>E140</f>
        <v>89</v>
      </c>
      <c r="G140" s="8">
        <f>F140+Apr!G140</f>
        <v>327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11</v>
      </c>
      <c r="F141" s="67">
        <f>SUM(F142:F143)</f>
        <v>20</v>
      </c>
      <c r="G141" s="10">
        <f>F141+Apr!G141</f>
        <v>136</v>
      </c>
    </row>
    <row r="142" spans="1:7" outlineLevel="1" x14ac:dyDescent="0.2">
      <c r="A142" s="5"/>
      <c r="B142" s="5"/>
      <c r="D142" s="5" t="s">
        <v>11</v>
      </c>
      <c r="E142" s="68">
        <v>8</v>
      </c>
      <c r="F142" s="68">
        <f>E142</f>
        <v>8</v>
      </c>
      <c r="G142" s="8">
        <f>F142+Apr!G142</f>
        <v>48</v>
      </c>
    </row>
    <row r="143" spans="1:7" outlineLevel="1" x14ac:dyDescent="0.2">
      <c r="A143" s="5"/>
      <c r="B143" s="5"/>
      <c r="C143" s="5"/>
      <c r="D143" s="5" t="s">
        <v>12</v>
      </c>
      <c r="E143" s="68">
        <v>3</v>
      </c>
      <c r="F143" s="68">
        <f>E143*4</f>
        <v>12</v>
      </c>
      <c r="G143" s="8">
        <f>F143+Apr!G143</f>
        <v>88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10">
        <f>F144+Apr!G144</f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443</v>
      </c>
      <c r="G145" s="13">
        <f>F145+Apr!G145</f>
        <v>2266</v>
      </c>
    </row>
    <row r="146" spans="1:7" x14ac:dyDescent="0.2">
      <c r="A146" s="5"/>
      <c r="B146" s="5"/>
      <c r="C146" s="5"/>
      <c r="D146" s="5"/>
      <c r="E146" s="68"/>
      <c r="F146" s="68"/>
      <c r="G146" s="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1656</v>
      </c>
      <c r="G147" s="10">
        <f>F147+Apr!G147</f>
        <v>8536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1213</v>
      </c>
      <c r="G148" s="8">
        <f>F148+Apr!G148</f>
        <v>6270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443</v>
      </c>
      <c r="G149" s="8">
        <f>F149+Apr!G149</f>
        <v>2266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1410</v>
      </c>
      <c r="G150" s="10">
        <f>F150+Apr!G150</f>
        <v>7658</v>
      </c>
    </row>
    <row r="151" spans="1:7" x14ac:dyDescent="0.2">
      <c r="A151" s="5"/>
      <c r="B151" s="5" t="s">
        <v>16</v>
      </c>
      <c r="C151" s="5"/>
      <c r="D151" s="5"/>
      <c r="E151" s="68"/>
      <c r="F151" s="68">
        <f>SUM(F132,F133,F136,F137,F140,F142,F143,F144)</f>
        <v>967</v>
      </c>
      <c r="G151" s="8">
        <f>F151+Apr!G151</f>
        <v>5716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f>SUM(F145)</f>
        <v>443</v>
      </c>
      <c r="G152" s="8">
        <f>F152+Apr!G152</f>
        <v>1942</v>
      </c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1277</v>
      </c>
      <c r="F154" s="65">
        <f>SUM(F155,F169)</f>
        <v>2174</v>
      </c>
      <c r="G154" s="16">
        <f>F154+Apr!G154</f>
        <v>14986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1277</v>
      </c>
      <c r="F155" s="66">
        <f>SUM(F156:F159,F163,F166)</f>
        <v>1346</v>
      </c>
      <c r="G155" s="13">
        <f>F155+Apr!G155</f>
        <v>6969</v>
      </c>
    </row>
    <row r="156" spans="1:7" x14ac:dyDescent="0.2">
      <c r="A156" s="5"/>
      <c r="B156" s="5"/>
      <c r="C156" s="9" t="s">
        <v>6</v>
      </c>
      <c r="D156" s="5"/>
      <c r="E156" s="67">
        <v>949</v>
      </c>
      <c r="F156" s="67">
        <f>E156</f>
        <v>949</v>
      </c>
      <c r="G156" s="10">
        <f>F156+Apr!G156</f>
        <v>3955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>E157</f>
        <v>0</v>
      </c>
      <c r="G157" s="10">
        <f>F157+Apr!G157</f>
        <v>0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>E158</f>
        <v>0</v>
      </c>
      <c r="G158" s="10">
        <f>F158+Apr!G158</f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10</v>
      </c>
      <c r="F159" s="67">
        <f>SUM(F160:F162)</f>
        <v>10</v>
      </c>
      <c r="G159" s="10">
        <f>F159+Apr!G159</f>
        <v>35</v>
      </c>
    </row>
    <row r="160" spans="1:7" outlineLevel="1" x14ac:dyDescent="0.2">
      <c r="A160" s="5"/>
      <c r="B160" s="5"/>
      <c r="C160" s="9"/>
      <c r="D160" s="5" t="s">
        <v>6</v>
      </c>
      <c r="E160" s="68">
        <v>10</v>
      </c>
      <c r="F160" s="68">
        <f>E160</f>
        <v>10</v>
      </c>
      <c r="G160" s="8">
        <f>F160+Apr!G160</f>
        <v>35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>E161</f>
        <v>0</v>
      </c>
      <c r="G161" s="8">
        <f>F161+Apr!G161</f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>E162</f>
        <v>0</v>
      </c>
      <c r="G162" s="8">
        <f>F162+Apr!G162</f>
        <v>0</v>
      </c>
    </row>
    <row r="163" spans="1:7" x14ac:dyDescent="0.2">
      <c r="A163" s="5"/>
      <c r="B163" s="5"/>
      <c r="C163" s="9" t="s">
        <v>3</v>
      </c>
      <c r="E163" s="67">
        <f>SUM(E164:E165)</f>
        <v>263</v>
      </c>
      <c r="F163" s="67">
        <f>SUM(F164:F165)</f>
        <v>263</v>
      </c>
      <c r="G163" s="10">
        <f>F163+Apr!G163</f>
        <v>1779</v>
      </c>
    </row>
    <row r="164" spans="1:7" outlineLevel="1" x14ac:dyDescent="0.2">
      <c r="A164" s="5"/>
      <c r="B164" s="5"/>
      <c r="D164" s="5" t="s">
        <v>9</v>
      </c>
      <c r="E164" s="68">
        <v>33</v>
      </c>
      <c r="F164" s="68">
        <f>E164</f>
        <v>33</v>
      </c>
      <c r="G164" s="8">
        <f>F164+Apr!G164</f>
        <v>180</v>
      </c>
    </row>
    <row r="165" spans="1:7" outlineLevel="1" x14ac:dyDescent="0.2">
      <c r="A165" s="5"/>
      <c r="B165" s="5"/>
      <c r="D165" s="5" t="s">
        <v>10</v>
      </c>
      <c r="E165" s="68">
        <v>230</v>
      </c>
      <c r="F165" s="68">
        <f>E165</f>
        <v>230</v>
      </c>
      <c r="G165" s="8">
        <f>F165+Apr!G165</f>
        <v>1599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55</v>
      </c>
      <c r="F166" s="67">
        <f>SUM(F167:F168)</f>
        <v>124</v>
      </c>
      <c r="G166" s="10">
        <f>F166+Apr!G166</f>
        <v>1200</v>
      </c>
    </row>
    <row r="167" spans="1:7" outlineLevel="1" x14ac:dyDescent="0.2">
      <c r="A167" s="5"/>
      <c r="B167" s="5"/>
      <c r="D167" s="5" t="s">
        <v>11</v>
      </c>
      <c r="E167" s="68">
        <v>32</v>
      </c>
      <c r="F167" s="68">
        <f>E167</f>
        <v>32</v>
      </c>
      <c r="G167" s="8">
        <f>F167+Apr!G167</f>
        <v>220</v>
      </c>
    </row>
    <row r="168" spans="1:7" outlineLevel="1" x14ac:dyDescent="0.2">
      <c r="A168" s="5"/>
      <c r="B168" s="5"/>
      <c r="C168" s="5"/>
      <c r="D168" s="5" t="s">
        <v>12</v>
      </c>
      <c r="E168" s="68">
        <v>23</v>
      </c>
      <c r="F168" s="68">
        <f>E168*4</f>
        <v>92</v>
      </c>
      <c r="G168" s="8">
        <f>F168+Apr!G168</f>
        <v>980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828</v>
      </c>
      <c r="G169" s="13">
        <f>F169+Apr!G169</f>
        <v>8017</v>
      </c>
    </row>
    <row r="170" spans="1:7" x14ac:dyDescent="0.2">
      <c r="A170" s="5"/>
      <c r="B170" s="5"/>
      <c r="C170" s="5"/>
      <c r="D170" s="5"/>
      <c r="E170" s="68"/>
      <c r="F170" s="68"/>
      <c r="G170" s="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2174</v>
      </c>
      <c r="G171" s="10">
        <f>F171+Apr!G171</f>
        <v>14986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1346</v>
      </c>
      <c r="G172" s="8">
        <f>F172+Apr!G172</f>
        <v>6969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828</v>
      </c>
      <c r="G173" s="8">
        <f>F173+Apr!G173</f>
        <v>8017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10">
        <f>F174+Apr!G174</f>
        <v>0</v>
      </c>
    </row>
    <row r="175" spans="1:7" x14ac:dyDescent="0.2">
      <c r="A175" s="5"/>
      <c r="B175" s="5" t="s">
        <v>16</v>
      </c>
      <c r="C175" s="5"/>
      <c r="D175" s="5"/>
      <c r="E175" s="68"/>
      <c r="F175" s="68">
        <v>0</v>
      </c>
      <c r="G175" s="8">
        <f>F175+Apr!G175</f>
        <v>0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v>0</v>
      </c>
      <c r="G176" s="8">
        <f>F176+Apr!G176</f>
        <v>0</v>
      </c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618</v>
      </c>
      <c r="F178" s="65">
        <f>SUM(F179,F195)</f>
        <v>3711</v>
      </c>
      <c r="G178" s="16">
        <f>F178+Apr!G178</f>
        <v>42598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618</v>
      </c>
      <c r="F179" s="66">
        <f>SUM(F180:F183,F187,F190,F193:F194)</f>
        <v>636</v>
      </c>
      <c r="G179" s="13">
        <f>F179+Apr!G179</f>
        <v>5698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>E180</f>
        <v>0</v>
      </c>
      <c r="G180" s="10">
        <f>F180+Apr!G180</f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>E181</f>
        <v>0</v>
      </c>
      <c r="G181" s="10">
        <f>F181+Apr!G181</f>
        <v>0</v>
      </c>
    </row>
    <row r="182" spans="1:7" x14ac:dyDescent="0.2">
      <c r="A182" s="5"/>
      <c r="B182" s="5"/>
      <c r="C182" s="9" t="s">
        <v>8</v>
      </c>
      <c r="D182" s="5"/>
      <c r="E182" s="67">
        <v>500</v>
      </c>
      <c r="F182" s="67">
        <f>E182</f>
        <v>500</v>
      </c>
      <c r="G182" s="10">
        <f>F182+Apr!G182</f>
        <v>4982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2</v>
      </c>
      <c r="F183" s="67">
        <f>SUM(F184:F186)</f>
        <v>2</v>
      </c>
      <c r="G183" s="10">
        <f>F183+Apr!G183</f>
        <v>15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>E184</f>
        <v>0</v>
      </c>
      <c r="G184" s="8">
        <f>F184+Apr!G184</f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>E185</f>
        <v>0</v>
      </c>
      <c r="G185" s="8">
        <f>F185+Apr!G185</f>
        <v>0</v>
      </c>
    </row>
    <row r="186" spans="1:7" outlineLevel="1" x14ac:dyDescent="0.2">
      <c r="A186" s="5"/>
      <c r="B186" s="5"/>
      <c r="C186" s="9"/>
      <c r="D186" s="5" t="s">
        <v>8</v>
      </c>
      <c r="E186" s="68">
        <v>2</v>
      </c>
      <c r="F186" s="68">
        <f>E186</f>
        <v>2</v>
      </c>
      <c r="G186" s="8">
        <f>F186+Apr!G186</f>
        <v>15</v>
      </c>
    </row>
    <row r="187" spans="1:7" x14ac:dyDescent="0.2">
      <c r="A187" s="5"/>
      <c r="B187" s="5"/>
      <c r="C187" s="9" t="s">
        <v>3</v>
      </c>
      <c r="E187" s="67">
        <f>SUM(E188:E189)</f>
        <v>98</v>
      </c>
      <c r="F187" s="67">
        <f>SUM(F188:F189)</f>
        <v>98</v>
      </c>
      <c r="G187" s="10">
        <f>F187+Apr!G187</f>
        <v>479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8">
        <f>F188+Apr!G188</f>
        <v>0</v>
      </c>
    </row>
    <row r="189" spans="1:7" outlineLevel="1" x14ac:dyDescent="0.2">
      <c r="A189" s="5"/>
      <c r="B189" s="5"/>
      <c r="D189" s="5" t="s">
        <v>10</v>
      </c>
      <c r="E189" s="68">
        <v>98</v>
      </c>
      <c r="F189" s="68">
        <f>E189</f>
        <v>98</v>
      </c>
      <c r="G189" s="8">
        <f>F189+Apr!G189</f>
        <v>479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18</v>
      </c>
      <c r="F190" s="67">
        <f>SUM(F191:F192)</f>
        <v>36</v>
      </c>
      <c r="G190" s="10">
        <f>F190+Apr!G190</f>
        <v>222</v>
      </c>
    </row>
    <row r="191" spans="1:7" outlineLevel="1" x14ac:dyDescent="0.2">
      <c r="A191" s="5"/>
      <c r="B191" s="5"/>
      <c r="D191" s="5" t="s">
        <v>11</v>
      </c>
      <c r="E191" s="68">
        <v>12</v>
      </c>
      <c r="F191" s="68">
        <f>E191</f>
        <v>12</v>
      </c>
      <c r="G191" s="8">
        <f>F191+Apr!G191</f>
        <v>62</v>
      </c>
    </row>
    <row r="192" spans="1:7" outlineLevel="1" x14ac:dyDescent="0.2">
      <c r="A192" s="5"/>
      <c r="B192" s="5"/>
      <c r="C192" s="5"/>
      <c r="D192" s="5" t="s">
        <v>12</v>
      </c>
      <c r="E192" s="68">
        <v>6</v>
      </c>
      <c r="F192" s="68">
        <f>E192*4</f>
        <v>24</v>
      </c>
      <c r="G192" s="8">
        <f>F192+Apr!G192</f>
        <v>160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10">
        <f>F193+Apr!G193</f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10">
        <f>F194+Apr!G194</f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3075</v>
      </c>
      <c r="G195" s="13">
        <f>F195+Apr!G195</f>
        <v>36900</v>
      </c>
    </row>
    <row r="196" spans="1:7" x14ac:dyDescent="0.2">
      <c r="A196" s="5"/>
      <c r="B196" s="5"/>
      <c r="C196" s="5"/>
      <c r="D196" s="5"/>
      <c r="E196" s="68"/>
      <c r="F196" s="68"/>
      <c r="G196" s="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174</v>
      </c>
      <c r="G197" s="10">
        <f>F197+Apr!G197</f>
        <v>826</v>
      </c>
    </row>
    <row r="198" spans="1:7" x14ac:dyDescent="0.2">
      <c r="A198" s="9"/>
      <c r="B198" s="5" t="s">
        <v>16</v>
      </c>
      <c r="C198" s="5"/>
      <c r="D198" s="9"/>
      <c r="E198" s="68"/>
      <c r="F198" s="68">
        <v>0</v>
      </c>
      <c r="G198" s="8">
        <f>F198+Apr!G198</f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v>174</v>
      </c>
      <c r="G199" s="8">
        <f>F199+Apr!G199</f>
        <v>826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3519</v>
      </c>
      <c r="G200" s="10">
        <f>F200+Apr!G200</f>
        <v>41894</v>
      </c>
    </row>
    <row r="201" spans="1:7" x14ac:dyDescent="0.2">
      <c r="A201" s="5"/>
      <c r="B201" s="5" t="s">
        <v>16</v>
      </c>
      <c r="C201" s="5"/>
      <c r="D201" s="5"/>
      <c r="E201" s="68"/>
      <c r="F201" s="68">
        <v>618</v>
      </c>
      <c r="G201" s="8">
        <f>F201+Apr!G201</f>
        <v>5680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v>2901</v>
      </c>
      <c r="G202" s="8">
        <f>F202+Apr!G202</f>
        <v>36214</v>
      </c>
    </row>
    <row r="203" spans="1:7" ht="15" x14ac:dyDescent="0.25">
      <c r="A203" s="11"/>
      <c r="B203" s="5"/>
      <c r="C203" s="11"/>
      <c r="D203" s="11"/>
      <c r="E203" s="68"/>
      <c r="F203" s="68"/>
      <c r="G203" s="8"/>
    </row>
    <row r="204" spans="1:7" ht="18" x14ac:dyDescent="0.25">
      <c r="A204" s="15" t="s">
        <v>66</v>
      </c>
      <c r="B204" s="6"/>
      <c r="C204" s="6"/>
      <c r="D204" s="7"/>
      <c r="E204" s="65">
        <f>SUM(E205,E219)</f>
        <v>3681</v>
      </c>
      <c r="F204" s="65">
        <f>SUM(F205,F219)</f>
        <v>9415</v>
      </c>
      <c r="G204" s="16">
        <f>F204+Apr!G204</f>
        <v>41286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3681</v>
      </c>
      <c r="F205" s="66">
        <f>SUM(F206:F209,F213,F216)</f>
        <v>3681</v>
      </c>
      <c r="G205" s="13">
        <f>F205+Apr!G205</f>
        <v>16524</v>
      </c>
    </row>
    <row r="206" spans="1:7" x14ac:dyDescent="0.2">
      <c r="A206" s="5"/>
      <c r="B206" s="5"/>
      <c r="C206" s="9" t="s">
        <v>6</v>
      </c>
      <c r="D206" s="5"/>
      <c r="E206" s="67">
        <v>411</v>
      </c>
      <c r="F206" s="67">
        <f>E206</f>
        <v>411</v>
      </c>
      <c r="G206" s="10">
        <f>F206+Apr!G206</f>
        <v>1625</v>
      </c>
    </row>
    <row r="207" spans="1:7" x14ac:dyDescent="0.2">
      <c r="A207" s="5"/>
      <c r="B207" s="5"/>
      <c r="C207" s="9" t="s">
        <v>7</v>
      </c>
      <c r="D207" s="5"/>
      <c r="E207" s="67">
        <v>3188</v>
      </c>
      <c r="F207" s="67">
        <f>E207</f>
        <v>3188</v>
      </c>
      <c r="G207" s="10">
        <f>F207+Apr!G207</f>
        <v>14615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10">
        <f>F208+Apr!G208</f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78</v>
      </c>
      <c r="F209" s="67">
        <f>SUM(F210:F212)</f>
        <v>78</v>
      </c>
      <c r="G209" s="10">
        <f>F209+Apr!G209</f>
        <v>259</v>
      </c>
    </row>
    <row r="210" spans="1:7" outlineLevel="1" x14ac:dyDescent="0.2">
      <c r="A210" s="5"/>
      <c r="B210" s="5"/>
      <c r="C210" s="9"/>
      <c r="D210" s="5" t="s">
        <v>6</v>
      </c>
      <c r="E210" s="68">
        <v>0</v>
      </c>
      <c r="F210" s="68">
        <f>E210</f>
        <v>0</v>
      </c>
      <c r="G210" s="8">
        <f>F210+Apr!G210</f>
        <v>14</v>
      </c>
    </row>
    <row r="211" spans="1:7" outlineLevel="1" x14ac:dyDescent="0.2">
      <c r="A211" s="5"/>
      <c r="B211" s="5"/>
      <c r="C211" s="9"/>
      <c r="D211" s="5" t="s">
        <v>7</v>
      </c>
      <c r="E211" s="68">
        <v>78</v>
      </c>
      <c r="F211" s="68">
        <f>E211</f>
        <v>78</v>
      </c>
      <c r="G211" s="8">
        <f>F211+Apr!G211</f>
        <v>245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>E212</f>
        <v>0</v>
      </c>
      <c r="G212" s="8">
        <f>F212+Apr!G212</f>
        <v>0</v>
      </c>
    </row>
    <row r="213" spans="1:7" x14ac:dyDescent="0.2">
      <c r="A213" s="5"/>
      <c r="B213" s="5"/>
      <c r="C213" s="9" t="s">
        <v>3</v>
      </c>
      <c r="E213" s="67">
        <f>SUM(E214:E215)</f>
        <v>2</v>
      </c>
      <c r="F213" s="67">
        <f>SUM(F214:F215)</f>
        <v>2</v>
      </c>
      <c r="G213" s="10">
        <f>F213+Apr!G213</f>
        <v>15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8">
        <f>F214+Apr!G214</f>
        <v>1</v>
      </c>
    </row>
    <row r="215" spans="1:7" outlineLevel="1" x14ac:dyDescent="0.2">
      <c r="A215" s="5"/>
      <c r="B215" s="5"/>
      <c r="D215" s="5" t="s">
        <v>10</v>
      </c>
      <c r="E215" s="68">
        <v>2</v>
      </c>
      <c r="F215" s="68">
        <f>E215</f>
        <v>2</v>
      </c>
      <c r="G215" s="8">
        <f>F215+Apr!G215</f>
        <v>9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2</v>
      </c>
      <c r="F216" s="67">
        <f>SUM(F217:F218)</f>
        <v>2</v>
      </c>
      <c r="G216" s="10">
        <f>F216+Apr!G216</f>
        <v>10</v>
      </c>
    </row>
    <row r="217" spans="1:7" outlineLevel="1" x14ac:dyDescent="0.2">
      <c r="A217" s="5"/>
      <c r="B217" s="5"/>
      <c r="D217" s="5" t="s">
        <v>11</v>
      </c>
      <c r="E217" s="68">
        <v>2</v>
      </c>
      <c r="F217" s="68">
        <f>E217</f>
        <v>2</v>
      </c>
      <c r="G217" s="8">
        <f>F217+Apr!G217</f>
        <v>6</v>
      </c>
    </row>
    <row r="218" spans="1:7" outlineLevel="1" x14ac:dyDescent="0.2">
      <c r="A218" s="5"/>
      <c r="B218" s="5"/>
      <c r="C218" s="5"/>
      <c r="D218" s="5" t="s">
        <v>12</v>
      </c>
      <c r="E218" s="68">
        <v>0</v>
      </c>
      <c r="F218" s="68">
        <f>E218*4</f>
        <v>0</v>
      </c>
      <c r="G218" s="8">
        <f>F218+Apr!G218</f>
        <v>4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5734</v>
      </c>
      <c r="G219" s="13">
        <f>F219+Apr!G219</f>
        <v>24762</v>
      </c>
    </row>
    <row r="220" spans="1:7" x14ac:dyDescent="0.2">
      <c r="A220" s="5"/>
      <c r="B220" s="5"/>
      <c r="C220" s="5"/>
      <c r="D220" s="5"/>
      <c r="E220" s="68"/>
      <c r="F220" s="68"/>
      <c r="G220" s="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9415</v>
      </c>
      <c r="G221" s="10">
        <f>F221+Apr!G221</f>
        <v>41286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3681</v>
      </c>
      <c r="G222" s="8">
        <f>F222+Apr!G222</f>
        <v>16524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5734</v>
      </c>
      <c r="G223" s="8">
        <f>F223+Apr!G223</f>
        <v>24762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7504</v>
      </c>
      <c r="G224" s="10">
        <f>F224+Apr!G224</f>
        <v>38131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3270</v>
      </c>
      <c r="G225" s="8">
        <f>F225+Apr!G225</f>
        <v>14884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v>4234</v>
      </c>
      <c r="G226" s="8">
        <f>F226+Apr!G226</f>
        <v>23247</v>
      </c>
    </row>
    <row r="227" spans="1:7" ht="15" x14ac:dyDescent="0.25">
      <c r="A227" s="11"/>
      <c r="B227" s="5"/>
      <c r="C227" s="11"/>
      <c r="D227" s="11"/>
      <c r="G227" s="8"/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0</v>
      </c>
      <c r="F228" s="65">
        <f>SUM(F229,F243)</f>
        <v>0</v>
      </c>
      <c r="G228" s="16">
        <f>F228+Apr!G228</f>
        <v>13200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0</v>
      </c>
      <c r="F229" s="66">
        <f>SUM(F230:F233,F237,F240)</f>
        <v>0</v>
      </c>
      <c r="G229" s="13">
        <f>F229+Apr!G229</f>
        <v>5451</v>
      </c>
    </row>
    <row r="230" spans="1:7" x14ac:dyDescent="0.2">
      <c r="A230" s="5"/>
      <c r="B230" s="5"/>
      <c r="C230" s="9" t="s">
        <v>6</v>
      </c>
      <c r="D230" s="5"/>
      <c r="E230" s="67">
        <v>0</v>
      </c>
      <c r="F230" s="67">
        <f>E230</f>
        <v>0</v>
      </c>
      <c r="G230" s="10">
        <f>F230+Apr!G230</f>
        <v>5164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>E231</f>
        <v>0</v>
      </c>
      <c r="G231" s="10">
        <f>F231+Apr!G231</f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>E232</f>
        <v>0</v>
      </c>
      <c r="G232" s="10">
        <f>F232+Apr!G232</f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0</v>
      </c>
      <c r="F233" s="67">
        <f>SUM(F234:F236)</f>
        <v>0</v>
      </c>
      <c r="G233" s="10">
        <f>F233+Apr!G233</f>
        <v>86</v>
      </c>
    </row>
    <row r="234" spans="1:7" outlineLevel="1" x14ac:dyDescent="0.2">
      <c r="A234" s="5"/>
      <c r="B234" s="5"/>
      <c r="C234" s="9"/>
      <c r="D234" s="5" t="s">
        <v>6</v>
      </c>
      <c r="E234" s="68">
        <v>0</v>
      </c>
      <c r="F234" s="68">
        <f>E234</f>
        <v>0</v>
      </c>
      <c r="G234" s="8">
        <f>F234+Apr!G234</f>
        <v>86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>E235</f>
        <v>0</v>
      </c>
      <c r="G235" s="8">
        <f>F235+Apr!G235</f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>E236</f>
        <v>0</v>
      </c>
      <c r="G236" s="8">
        <f>F236+Apr!G236</f>
        <v>0</v>
      </c>
    </row>
    <row r="237" spans="1:7" x14ac:dyDescent="0.2">
      <c r="A237" s="5"/>
      <c r="B237" s="5"/>
      <c r="C237" s="9" t="s">
        <v>3</v>
      </c>
      <c r="E237" s="67">
        <f>SUM(E238:E239)</f>
        <v>0</v>
      </c>
      <c r="F237" s="67">
        <f>SUM(F238:F239)</f>
        <v>0</v>
      </c>
      <c r="G237" s="10">
        <f>F237+Apr!G237</f>
        <v>77</v>
      </c>
    </row>
    <row r="238" spans="1:7" outlineLevel="1" x14ac:dyDescent="0.2">
      <c r="A238" s="5"/>
      <c r="B238" s="5"/>
      <c r="D238" s="5" t="s">
        <v>9</v>
      </c>
      <c r="E238" s="68">
        <v>0</v>
      </c>
      <c r="F238" s="68">
        <f>E238</f>
        <v>0</v>
      </c>
      <c r="G238" s="8">
        <f>F238+Apr!G238</f>
        <v>77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8">
        <f>F239+Apr!G239</f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0</v>
      </c>
      <c r="F240" s="67">
        <f>SUM(F241:F242)</f>
        <v>0</v>
      </c>
      <c r="G240" s="10">
        <f>F240+Apr!G240</f>
        <v>124</v>
      </c>
    </row>
    <row r="241" spans="1:7" outlineLevel="1" x14ac:dyDescent="0.2">
      <c r="A241" s="5"/>
      <c r="B241" s="5"/>
      <c r="D241" s="5" t="s">
        <v>11</v>
      </c>
      <c r="E241" s="68">
        <v>0</v>
      </c>
      <c r="F241" s="68">
        <f>E241</f>
        <v>0</v>
      </c>
      <c r="G241" s="8">
        <f>F241+Apr!G241</f>
        <v>124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8">
        <f>F242+Apr!G242</f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0</v>
      </c>
      <c r="G243" s="13">
        <f>F243+Apr!G243</f>
        <v>7749</v>
      </c>
    </row>
    <row r="244" spans="1:7" x14ac:dyDescent="0.2">
      <c r="A244" s="5"/>
      <c r="B244" s="5"/>
      <c r="C244" s="5"/>
      <c r="D244" s="5"/>
      <c r="E244" s="68"/>
      <c r="F244" s="68"/>
      <c r="G244" s="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0</v>
      </c>
      <c r="G245" s="10">
        <f>F245+Apr!G245</f>
        <v>13200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0</v>
      </c>
      <c r="G246" s="8">
        <f>F246+Apr!G246</f>
        <v>5451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0</v>
      </c>
      <c r="G247" s="8">
        <f>F247+Apr!G247</f>
        <v>7749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10">
        <f>F248+Apr!G248</f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8">
        <f>F249+Apr!G249</f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f>SUM(F243)</f>
        <v>0</v>
      </c>
      <c r="G250" s="8">
        <f>F250+Apr!G250</f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72" t="s">
        <v>39</v>
      </c>
      <c r="F255" s="72" t="s">
        <v>39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7" ht="15.75" x14ac:dyDescent="0.25">
      <c r="B257" s="14" t="s">
        <v>75</v>
      </c>
      <c r="C257" s="14"/>
      <c r="D257" s="14"/>
      <c r="E257" s="13">
        <f>SUM(E258:E267)</f>
        <v>3396</v>
      </c>
      <c r="F257" s="13">
        <f>SUM(F258:F267)</f>
        <v>6130</v>
      </c>
      <c r="G257" s="13">
        <f>E257+Apr!G257</f>
        <v>29248</v>
      </c>
    </row>
    <row r="258" spans="1:7" x14ac:dyDescent="0.2">
      <c r="B258" s="9" t="s">
        <v>71</v>
      </c>
      <c r="C258" s="9"/>
      <c r="D258" s="9"/>
      <c r="E258" s="10">
        <v>547</v>
      </c>
      <c r="F258" s="10">
        <v>1016</v>
      </c>
      <c r="G258" s="10">
        <f>E258+Apr!G258</f>
        <v>5578</v>
      </c>
    </row>
    <row r="259" spans="1:7" x14ac:dyDescent="0.2">
      <c r="B259" s="9" t="s">
        <v>18</v>
      </c>
      <c r="C259" s="9"/>
      <c r="D259" s="9"/>
      <c r="E259" s="10">
        <v>865</v>
      </c>
      <c r="F259" s="10">
        <v>1794</v>
      </c>
      <c r="G259" s="10">
        <f>E259+Apr!G259</f>
        <v>7107</v>
      </c>
    </row>
    <row r="260" spans="1:7" x14ac:dyDescent="0.2">
      <c r="B260" s="9" t="s">
        <v>19</v>
      </c>
      <c r="C260" s="9"/>
      <c r="D260" s="9"/>
      <c r="E260" s="10">
        <v>0</v>
      </c>
      <c r="F260" s="10">
        <v>0</v>
      </c>
      <c r="G260" s="10">
        <f>E260+Apr!G260</f>
        <v>0</v>
      </c>
    </row>
    <row r="261" spans="1:7" x14ac:dyDescent="0.2">
      <c r="B261" s="9" t="s">
        <v>20</v>
      </c>
      <c r="C261" s="9"/>
      <c r="D261" s="9"/>
      <c r="E261" s="10">
        <v>452</v>
      </c>
      <c r="F261" s="10">
        <v>590</v>
      </c>
      <c r="G261" s="10">
        <f>E261+Apr!G261</f>
        <v>5017</v>
      </c>
    </row>
    <row r="262" spans="1:7" x14ac:dyDescent="0.2">
      <c r="B262" s="9" t="s">
        <v>21</v>
      </c>
      <c r="C262" s="9"/>
      <c r="D262" s="9"/>
      <c r="E262" s="10">
        <v>758</v>
      </c>
      <c r="F262" s="10">
        <v>1311</v>
      </c>
      <c r="G262" s="10">
        <f>E262+Apr!G262</f>
        <v>3522</v>
      </c>
    </row>
    <row r="263" spans="1:7" x14ac:dyDescent="0.2">
      <c r="B263" s="9" t="s">
        <v>22</v>
      </c>
      <c r="C263" s="9"/>
      <c r="D263" s="9"/>
      <c r="E263" s="10">
        <v>198</v>
      </c>
      <c r="F263" s="10">
        <v>248</v>
      </c>
      <c r="G263" s="10">
        <f>E263+Apr!G263</f>
        <v>1023</v>
      </c>
    </row>
    <row r="264" spans="1:7" x14ac:dyDescent="0.2">
      <c r="B264" s="9" t="s">
        <v>23</v>
      </c>
      <c r="C264" s="9"/>
      <c r="D264" s="9"/>
      <c r="E264" s="10">
        <v>452</v>
      </c>
      <c r="F264" s="10">
        <v>590</v>
      </c>
      <c r="G264" s="10">
        <f>E264+Apr!G264</f>
        <v>5017</v>
      </c>
    </row>
    <row r="265" spans="1:7" x14ac:dyDescent="0.2">
      <c r="B265" s="9" t="s">
        <v>24</v>
      </c>
      <c r="C265" s="9"/>
      <c r="D265" s="9"/>
      <c r="E265" s="10">
        <v>0</v>
      </c>
      <c r="F265" s="10">
        <v>0</v>
      </c>
      <c r="G265" s="10">
        <f>E265+Apr!G265</f>
        <v>946</v>
      </c>
    </row>
    <row r="266" spans="1:7" x14ac:dyDescent="0.2">
      <c r="B266" s="9" t="s">
        <v>66</v>
      </c>
      <c r="C266" s="9"/>
      <c r="D266" s="9"/>
      <c r="E266" s="10">
        <v>124</v>
      </c>
      <c r="F266" s="10">
        <v>581</v>
      </c>
      <c r="G266" s="10">
        <f>E266+Apr!G266</f>
        <v>753</v>
      </c>
    </row>
    <row r="267" spans="1:7" x14ac:dyDescent="0.2">
      <c r="B267" s="9" t="s">
        <v>70</v>
      </c>
      <c r="C267" s="9"/>
      <c r="D267" s="9"/>
      <c r="E267" s="10">
        <v>0</v>
      </c>
      <c r="F267" s="10">
        <v>0</v>
      </c>
      <c r="G267" s="10">
        <f>E267+Apr!G267</f>
        <v>285</v>
      </c>
    </row>
    <row r="268" spans="1:7" x14ac:dyDescent="0.2">
      <c r="B268" s="5"/>
      <c r="C268" s="5"/>
      <c r="D268" s="5"/>
      <c r="E268" s="8"/>
      <c r="F268" s="8"/>
      <c r="G268" s="8"/>
    </row>
    <row r="269" spans="1:7" x14ac:dyDescent="0.2">
      <c r="B269" s="5" t="s">
        <v>72</v>
      </c>
      <c r="C269" s="5"/>
      <c r="D269" s="5"/>
      <c r="E269" s="8"/>
      <c r="F269" s="8"/>
      <c r="G269" s="8"/>
    </row>
    <row r="270" spans="1:7" x14ac:dyDescent="0.2">
      <c r="B270" s="5"/>
      <c r="C270" s="5"/>
      <c r="D270" s="5"/>
      <c r="E270" s="8"/>
      <c r="F270" s="8"/>
      <c r="G270" s="8"/>
    </row>
    <row r="272" spans="1:7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</row>
    <row r="273" spans="1:7" x14ac:dyDescent="0.2">
      <c r="A273" s="49"/>
      <c r="B273" s="50"/>
      <c r="C273" s="50"/>
      <c r="D273" s="51"/>
      <c r="E273" s="52"/>
      <c r="F273" s="53"/>
      <c r="G273" s="62"/>
    </row>
    <row r="274" spans="1:7" x14ac:dyDescent="0.2">
      <c r="A274" s="49"/>
      <c r="B274" s="50"/>
      <c r="C274" s="50"/>
      <c r="D274" s="51"/>
      <c r="E274" s="52"/>
      <c r="F274" s="53"/>
      <c r="G274" s="62"/>
    </row>
    <row r="275" spans="1:7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</row>
    <row r="276" spans="1:7" x14ac:dyDescent="0.2">
      <c r="A276" s="49"/>
      <c r="B276" s="50"/>
      <c r="C276" s="50"/>
      <c r="D276" s="51"/>
      <c r="E276" s="52"/>
      <c r="F276" s="53"/>
      <c r="G276" s="62"/>
    </row>
    <row r="277" spans="1:7" ht="15" x14ac:dyDescent="0.25">
      <c r="A277" s="54"/>
      <c r="B277" s="55"/>
      <c r="C277" s="55"/>
      <c r="D277" s="56"/>
      <c r="E277" s="57"/>
      <c r="F277" s="58"/>
      <c r="G277" s="63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71" customWidth="1"/>
    <col min="6" max="6" width="15.7109375" style="71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72" t="s">
        <v>52</v>
      </c>
      <c r="F1" s="72" t="s">
        <v>52</v>
      </c>
      <c r="G1" s="42" t="s">
        <v>77</v>
      </c>
    </row>
    <row r="2" spans="1:7" ht="15" x14ac:dyDescent="0.25">
      <c r="A2" s="1"/>
      <c r="B2" s="1"/>
      <c r="C2" s="1"/>
      <c r="D2" s="1"/>
      <c r="E2" s="73" t="s">
        <v>59</v>
      </c>
      <c r="F2" s="7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74">
        <f>SUM(E6,E31,E57,E81,E105,E129,E154,E178,E204,E228)</f>
        <v>24999</v>
      </c>
      <c r="F4" s="74">
        <f>SUM(F6,F31,F57,F81,F105,F129,F154,F178,F204,F228)</f>
        <v>59567</v>
      </c>
      <c r="G4" s="4">
        <f>F4+Mai!G4</f>
        <v>499322</v>
      </c>
    </row>
    <row r="5" spans="1:7" s="5" customFormat="1" x14ac:dyDescent="0.2">
      <c r="E5" s="71"/>
      <c r="F5" s="71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3607</v>
      </c>
      <c r="F6" s="65">
        <f>SUM(F7,F22)</f>
        <v>5866</v>
      </c>
      <c r="G6" s="16">
        <f>F6+Mai!G6</f>
        <v>91292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3607</v>
      </c>
      <c r="F7" s="66">
        <f>SUM(F8:F11,F15,F18,F21)</f>
        <v>3835</v>
      </c>
      <c r="G7" s="13">
        <f>F7+Mai!G7</f>
        <v>64098</v>
      </c>
    </row>
    <row r="8" spans="1:7" x14ac:dyDescent="0.2">
      <c r="A8" s="5"/>
      <c r="B8" s="5"/>
      <c r="C8" s="9" t="s">
        <v>6</v>
      </c>
      <c r="D8" s="5"/>
      <c r="E8" s="67">
        <v>0</v>
      </c>
      <c r="F8" s="67">
        <f>E8</f>
        <v>0</v>
      </c>
      <c r="G8" s="10">
        <f>F8+Mai!G8</f>
        <v>7203</v>
      </c>
    </row>
    <row r="9" spans="1:7" x14ac:dyDescent="0.2">
      <c r="A9" s="5"/>
      <c r="B9" s="5"/>
      <c r="C9" s="9" t="s">
        <v>7</v>
      </c>
      <c r="D9" s="5"/>
      <c r="E9" s="67">
        <v>3038</v>
      </c>
      <c r="F9" s="67">
        <f>E9</f>
        <v>3038</v>
      </c>
      <c r="G9" s="10">
        <f>F9+Mai!G9</f>
        <v>41412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>E10</f>
        <v>0</v>
      </c>
      <c r="G10" s="10">
        <f>F10+Mai!G10</f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58</v>
      </c>
      <c r="F11" s="67">
        <f>SUM(F12:F14)</f>
        <v>58</v>
      </c>
      <c r="G11" s="10">
        <f>F11+Mai!G11</f>
        <v>314</v>
      </c>
    </row>
    <row r="12" spans="1:7" outlineLevel="1" x14ac:dyDescent="0.2">
      <c r="A12" s="5"/>
      <c r="B12" s="5"/>
      <c r="C12" s="9"/>
      <c r="D12" s="5" t="s">
        <v>6</v>
      </c>
      <c r="E12" s="68">
        <v>0</v>
      </c>
      <c r="F12" s="68">
        <f>E12</f>
        <v>0</v>
      </c>
      <c r="G12" s="8">
        <f>F12+Mai!G12</f>
        <v>123</v>
      </c>
    </row>
    <row r="13" spans="1:7" outlineLevel="1" x14ac:dyDescent="0.2">
      <c r="A13" s="5"/>
      <c r="B13" s="5"/>
      <c r="C13" s="9"/>
      <c r="D13" s="5" t="s">
        <v>7</v>
      </c>
      <c r="E13" s="68">
        <v>58</v>
      </c>
      <c r="F13" s="68">
        <f>E13</f>
        <v>58</v>
      </c>
      <c r="G13" s="8">
        <f>F13+Mai!G13</f>
        <v>191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>E14</f>
        <v>0</v>
      </c>
      <c r="G14" s="8">
        <f>F14+Mai!G14</f>
        <v>0</v>
      </c>
    </row>
    <row r="15" spans="1:7" x14ac:dyDescent="0.2">
      <c r="A15" s="5"/>
      <c r="B15" s="5"/>
      <c r="C15" s="9" t="s">
        <v>3</v>
      </c>
      <c r="E15" s="67">
        <f>SUM(E16:E17)</f>
        <v>334</v>
      </c>
      <c r="F15" s="67">
        <f>SUM(F16:F17)</f>
        <v>334</v>
      </c>
      <c r="G15" s="10">
        <f>F15+Mai!G15</f>
        <v>5638</v>
      </c>
    </row>
    <row r="16" spans="1:7" outlineLevel="1" x14ac:dyDescent="0.2">
      <c r="A16" s="5"/>
      <c r="B16" s="5"/>
      <c r="D16" s="5" t="s">
        <v>9</v>
      </c>
      <c r="E16" s="68">
        <v>25</v>
      </c>
      <c r="F16" s="68">
        <f>E16</f>
        <v>25</v>
      </c>
      <c r="G16" s="8">
        <f>F16+Mai!G16</f>
        <v>236</v>
      </c>
    </row>
    <row r="17" spans="1:7" outlineLevel="1" x14ac:dyDescent="0.2">
      <c r="A17" s="5"/>
      <c r="B17" s="5"/>
      <c r="D17" s="5" t="s">
        <v>10</v>
      </c>
      <c r="E17" s="68">
        <v>309</v>
      </c>
      <c r="F17" s="68">
        <f>E17</f>
        <v>309</v>
      </c>
      <c r="G17" s="8">
        <f>F17+Mai!G17</f>
        <v>5402</v>
      </c>
    </row>
    <row r="18" spans="1:7" x14ac:dyDescent="0.2">
      <c r="A18" s="5"/>
      <c r="B18" s="5"/>
      <c r="C18" s="9" t="s">
        <v>2</v>
      </c>
      <c r="D18" s="5"/>
      <c r="E18" s="67">
        <f>SUM(E19:E20)</f>
        <v>177</v>
      </c>
      <c r="F18" s="67">
        <f>SUM(F19:F20)</f>
        <v>405</v>
      </c>
      <c r="G18" s="10">
        <f>F18+Mai!G18</f>
        <v>7031</v>
      </c>
    </row>
    <row r="19" spans="1:7" outlineLevel="1" x14ac:dyDescent="0.2">
      <c r="A19" s="5"/>
      <c r="B19" s="5"/>
      <c r="D19" s="5" t="s">
        <v>11</v>
      </c>
      <c r="E19" s="68">
        <v>101</v>
      </c>
      <c r="F19" s="68">
        <f>E19</f>
        <v>101</v>
      </c>
      <c r="G19" s="8">
        <f>F19+Mai!G19</f>
        <v>2615</v>
      </c>
    </row>
    <row r="20" spans="1:7" outlineLevel="1" x14ac:dyDescent="0.2">
      <c r="A20" s="5"/>
      <c r="B20" s="5"/>
      <c r="C20" s="5"/>
      <c r="D20" s="5" t="s">
        <v>12</v>
      </c>
      <c r="E20" s="68">
        <v>76</v>
      </c>
      <c r="F20" s="68">
        <f>E20*4</f>
        <v>304</v>
      </c>
      <c r="G20" s="8">
        <f>F20+Mai!G20</f>
        <v>4416</v>
      </c>
    </row>
    <row r="21" spans="1:7" x14ac:dyDescent="0.2">
      <c r="A21" s="5"/>
      <c r="B21" s="5"/>
      <c r="C21" s="9" t="s">
        <v>26</v>
      </c>
      <c r="D21" s="5"/>
      <c r="E21" s="67">
        <v>0</v>
      </c>
      <c r="F21" s="67">
        <f>E21*4</f>
        <v>0</v>
      </c>
      <c r="G21" s="10">
        <f>F21+Mai!G21</f>
        <v>2500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2031</v>
      </c>
      <c r="G22" s="13">
        <f>F22+Mai!G22</f>
        <v>27194</v>
      </c>
    </row>
    <row r="23" spans="1:7" x14ac:dyDescent="0.2">
      <c r="A23" s="5"/>
      <c r="B23" s="5"/>
      <c r="C23" s="5"/>
      <c r="D23" s="5"/>
      <c r="E23" s="68"/>
      <c r="F23" s="68"/>
      <c r="G23" s="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5866</v>
      </c>
      <c r="G24" s="10">
        <f>F24+Mai!G24</f>
        <v>91292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3835</v>
      </c>
      <c r="G25" s="8">
        <f>F25+Mai!G25</f>
        <v>64098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2031</v>
      </c>
      <c r="G26" s="8">
        <f>F26+Mai!G26</f>
        <v>27194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5760</v>
      </c>
      <c r="G27" s="10">
        <f>F27+Mai!G27</f>
        <v>74346</v>
      </c>
    </row>
    <row r="28" spans="1:7" x14ac:dyDescent="0.2">
      <c r="A28" s="5"/>
      <c r="B28" s="5" t="s">
        <v>16</v>
      </c>
      <c r="C28" s="5"/>
      <c r="D28" s="5"/>
      <c r="E28" s="68"/>
      <c r="F28" s="68">
        <f>SUM(F9,F10,F13,F14,F17,F19,F20,F21)</f>
        <v>3810</v>
      </c>
      <c r="G28" s="8">
        <f>F28+Mai!G28</f>
        <v>55109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1950</v>
      </c>
      <c r="G29" s="8">
        <f>F29+Mai!G29</f>
        <v>19237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12"/>
    </row>
    <row r="31" spans="1:7" ht="18" x14ac:dyDescent="0.25">
      <c r="A31" s="15" t="s">
        <v>18</v>
      </c>
      <c r="B31" s="6"/>
      <c r="C31" s="6"/>
      <c r="D31" s="7"/>
      <c r="E31" s="65">
        <f>SUM(E32,E48)</f>
        <v>11311</v>
      </c>
      <c r="F31" s="65">
        <f>SUM(F32,F48)</f>
        <v>17637</v>
      </c>
      <c r="G31" s="16">
        <f>F31+Mai!G31</f>
        <v>135436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11311</v>
      </c>
      <c r="F32" s="66">
        <f>SUM(F33:F36,F40,F43,F46,F47)</f>
        <v>11377</v>
      </c>
      <c r="G32" s="13">
        <f>F32+Mai!G32</f>
        <v>84554</v>
      </c>
    </row>
    <row r="33" spans="1:7" x14ac:dyDescent="0.2">
      <c r="A33" s="5"/>
      <c r="B33" s="9"/>
      <c r="C33" s="9" t="s">
        <v>68</v>
      </c>
      <c r="D33" s="5"/>
      <c r="E33" s="67">
        <v>0</v>
      </c>
      <c r="F33" s="67">
        <f>E33</f>
        <v>0</v>
      </c>
      <c r="G33" s="10">
        <f>F33+Mai!G33</f>
        <v>17061</v>
      </c>
    </row>
    <row r="34" spans="1:7" x14ac:dyDescent="0.2">
      <c r="A34" s="5"/>
      <c r="B34" s="5"/>
      <c r="C34" s="9" t="s">
        <v>25</v>
      </c>
      <c r="D34" s="5"/>
      <c r="E34" s="67">
        <v>10472</v>
      </c>
      <c r="F34" s="67">
        <f>E34</f>
        <v>10472</v>
      </c>
      <c r="G34" s="10">
        <f>F34+Mai!G34</f>
        <v>58799</v>
      </c>
    </row>
    <row r="35" spans="1:7" x14ac:dyDescent="0.2">
      <c r="A35" s="5"/>
      <c r="B35" s="5"/>
      <c r="C35" s="9" t="s">
        <v>69</v>
      </c>
      <c r="D35" s="5"/>
      <c r="E35" s="67">
        <v>0</v>
      </c>
      <c r="F35" s="67">
        <f>E35</f>
        <v>0</v>
      </c>
      <c r="G35" s="10">
        <f>F35+Mai!G35</f>
        <v>6</v>
      </c>
    </row>
    <row r="36" spans="1:7" x14ac:dyDescent="0.2">
      <c r="A36" s="5"/>
      <c r="B36" s="5"/>
      <c r="C36" s="9" t="s">
        <v>13</v>
      </c>
      <c r="D36" s="5"/>
      <c r="E36" s="67">
        <f>SUM(E37:E39)</f>
        <v>192</v>
      </c>
      <c r="F36" s="67">
        <f>SUM(F37:F39)</f>
        <v>192</v>
      </c>
      <c r="G36" s="10">
        <f>F36+Mai!G36</f>
        <v>894</v>
      </c>
    </row>
    <row r="37" spans="1:7" x14ac:dyDescent="0.2">
      <c r="A37" s="5"/>
      <c r="B37" s="5"/>
      <c r="C37" s="9"/>
      <c r="D37" s="5" t="s">
        <v>68</v>
      </c>
      <c r="E37" s="68">
        <v>0</v>
      </c>
      <c r="F37" s="68">
        <f>E37</f>
        <v>0</v>
      </c>
      <c r="G37" s="8">
        <f>F37+Mai!G37</f>
        <v>112</v>
      </c>
    </row>
    <row r="38" spans="1:7" outlineLevel="1" x14ac:dyDescent="0.2">
      <c r="A38" s="5"/>
      <c r="B38" s="5"/>
      <c r="C38" s="9"/>
      <c r="D38" s="5" t="s">
        <v>25</v>
      </c>
      <c r="E38" s="68">
        <v>192</v>
      </c>
      <c r="F38" s="68">
        <f>E38</f>
        <v>192</v>
      </c>
      <c r="G38" s="8">
        <f>F38+Mai!G38</f>
        <v>782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8">
        <f>F39+Mai!G39</f>
        <v>0</v>
      </c>
    </row>
    <row r="40" spans="1:7" x14ac:dyDescent="0.2">
      <c r="A40" s="5"/>
      <c r="B40" s="5"/>
      <c r="C40" s="9" t="s">
        <v>3</v>
      </c>
      <c r="E40" s="67">
        <f>SUM(E41:E42)</f>
        <v>318</v>
      </c>
      <c r="F40" s="67">
        <f>SUM(F41:F42)</f>
        <v>318</v>
      </c>
      <c r="G40" s="10">
        <f>F40+Mai!G40</f>
        <v>4058</v>
      </c>
    </row>
    <row r="41" spans="1:7" outlineLevel="1" x14ac:dyDescent="0.2">
      <c r="A41" s="5"/>
      <c r="B41" s="5"/>
      <c r="D41" s="5" t="s">
        <v>9</v>
      </c>
      <c r="E41" s="68">
        <v>5</v>
      </c>
      <c r="F41" s="68">
        <f>E41</f>
        <v>5</v>
      </c>
      <c r="G41" s="8">
        <f>F41+Mai!G41</f>
        <v>38</v>
      </c>
    </row>
    <row r="42" spans="1:7" outlineLevel="1" x14ac:dyDescent="0.2">
      <c r="A42" s="5"/>
      <c r="B42" s="5"/>
      <c r="D42" s="5" t="s">
        <v>10</v>
      </c>
      <c r="E42" s="68">
        <v>313</v>
      </c>
      <c r="F42" s="68">
        <f>E42</f>
        <v>313</v>
      </c>
      <c r="G42" s="8">
        <f>F42+Mai!G42</f>
        <v>4020</v>
      </c>
    </row>
    <row r="43" spans="1:7" x14ac:dyDescent="0.2">
      <c r="A43" s="5"/>
      <c r="B43" s="5"/>
      <c r="C43" s="9" t="s">
        <v>2</v>
      </c>
      <c r="D43" s="5"/>
      <c r="E43" s="67">
        <f>SUM(E44:E45)</f>
        <v>68</v>
      </c>
      <c r="F43" s="67">
        <f>SUM(F44:F45)</f>
        <v>134</v>
      </c>
      <c r="G43" s="10">
        <f>F43+Mai!G43</f>
        <v>1142</v>
      </c>
    </row>
    <row r="44" spans="1:7" outlineLevel="1" x14ac:dyDescent="0.2">
      <c r="A44" s="5"/>
      <c r="B44" s="5"/>
      <c r="D44" s="5" t="s">
        <v>11</v>
      </c>
      <c r="E44" s="68">
        <v>46</v>
      </c>
      <c r="F44" s="68">
        <f>E44</f>
        <v>46</v>
      </c>
      <c r="G44" s="8">
        <f>F44+Mai!G44</f>
        <v>370</v>
      </c>
    </row>
    <row r="45" spans="1:7" outlineLevel="1" x14ac:dyDescent="0.2">
      <c r="A45" s="5"/>
      <c r="B45" s="5"/>
      <c r="C45" s="5"/>
      <c r="D45" s="5" t="s">
        <v>12</v>
      </c>
      <c r="E45" s="68">
        <v>22</v>
      </c>
      <c r="F45" s="68">
        <f>E45*4</f>
        <v>88</v>
      </c>
      <c r="G45" s="8">
        <f>F45+Mai!G45</f>
        <v>772</v>
      </c>
    </row>
    <row r="46" spans="1:7" x14ac:dyDescent="0.2">
      <c r="A46" s="5"/>
      <c r="B46" s="5"/>
      <c r="C46" s="9" t="s">
        <v>26</v>
      </c>
      <c r="D46" s="5"/>
      <c r="E46" s="67">
        <v>0</v>
      </c>
      <c r="F46" s="67">
        <f>E46*4</f>
        <v>0</v>
      </c>
      <c r="G46" s="10">
        <f>F46+Mai!G46</f>
        <v>524</v>
      </c>
    </row>
    <row r="47" spans="1:7" x14ac:dyDescent="0.2">
      <c r="A47" s="5"/>
      <c r="B47" s="5"/>
      <c r="C47" s="9" t="s">
        <v>27</v>
      </c>
      <c r="D47" s="5"/>
      <c r="E47" s="67">
        <v>261</v>
      </c>
      <c r="F47" s="67">
        <f>E47</f>
        <v>261</v>
      </c>
      <c r="G47" s="10">
        <f>F47+Mai!G47</f>
        <v>2070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6260</v>
      </c>
      <c r="G48" s="13">
        <f>F48+Mai!G48</f>
        <v>50882</v>
      </c>
    </row>
    <row r="49" spans="1:7" x14ac:dyDescent="0.2">
      <c r="A49" s="5"/>
      <c r="B49" s="5"/>
      <c r="C49" s="5"/>
      <c r="D49" s="5"/>
      <c r="E49" s="68"/>
      <c r="F49" s="68"/>
      <c r="G49" s="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17637</v>
      </c>
      <c r="G50" s="10">
        <f>F50+Mai!G50</f>
        <v>135430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11377</v>
      </c>
      <c r="G51" s="8">
        <f>F51+Mai!G51</f>
        <v>84548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6260</v>
      </c>
      <c r="G52" s="8">
        <f>F52+Mai!G52</f>
        <v>50882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1449</v>
      </c>
      <c r="G53" s="10">
        <f>F53+Mai!G53</f>
        <v>89716</v>
      </c>
    </row>
    <row r="54" spans="1:7" x14ac:dyDescent="0.2">
      <c r="A54" s="5"/>
      <c r="B54" s="5" t="s">
        <v>16</v>
      </c>
      <c r="C54" s="5"/>
      <c r="D54" s="5"/>
      <c r="E54" s="68"/>
      <c r="F54" s="68">
        <v>1224</v>
      </c>
      <c r="G54" s="8">
        <f>F54+Mai!G54</f>
        <v>56424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v>225</v>
      </c>
      <c r="G55" s="8">
        <f>F55+Mai!G55</f>
        <v>33292</v>
      </c>
    </row>
    <row r="56" spans="1:7" x14ac:dyDescent="0.2">
      <c r="A56" s="5"/>
      <c r="B56" s="5"/>
      <c r="C56" s="5"/>
      <c r="D56" s="5"/>
      <c r="E56" s="68"/>
      <c r="F56" s="68"/>
      <c r="G56" s="8"/>
    </row>
    <row r="57" spans="1:7" ht="18" x14ac:dyDescent="0.25">
      <c r="A57" s="15" t="s">
        <v>19</v>
      </c>
      <c r="B57" s="6"/>
      <c r="C57" s="6"/>
      <c r="D57" s="7"/>
      <c r="E57" s="65">
        <f>SUM(E58,E72)</f>
        <v>1384</v>
      </c>
      <c r="F57" s="65">
        <f>SUM(F58,F72)</f>
        <v>5152</v>
      </c>
      <c r="G57" s="16">
        <f>F57+Mai!G57</f>
        <v>30222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1384</v>
      </c>
      <c r="F58" s="66">
        <f>SUM(F59:F62,F66,F69)</f>
        <v>1396</v>
      </c>
      <c r="G58" s="13">
        <f>F58+Mai!G58</f>
        <v>6289</v>
      </c>
    </row>
    <row r="59" spans="1:7" x14ac:dyDescent="0.2">
      <c r="A59" s="5"/>
      <c r="B59" s="5"/>
      <c r="C59" s="9" t="s">
        <v>6</v>
      </c>
      <c r="D59" s="5"/>
      <c r="E59" s="67">
        <v>1357</v>
      </c>
      <c r="F59" s="67">
        <f>E59</f>
        <v>1357</v>
      </c>
      <c r="G59" s="10">
        <f>F59+Mai!G59</f>
        <v>6102</v>
      </c>
    </row>
    <row r="60" spans="1:7" x14ac:dyDescent="0.2">
      <c r="A60" s="5"/>
      <c r="B60" s="5"/>
      <c r="C60" s="9" t="s">
        <v>7</v>
      </c>
      <c r="D60" s="5"/>
      <c r="E60" s="67">
        <v>0</v>
      </c>
      <c r="F60" s="67">
        <f>E60</f>
        <v>0</v>
      </c>
      <c r="G60" s="10">
        <f>F60+Mai!G60</f>
        <v>0</v>
      </c>
    </row>
    <row r="61" spans="1:7" x14ac:dyDescent="0.2">
      <c r="A61" s="5"/>
      <c r="B61" s="5"/>
      <c r="C61" s="9" t="s">
        <v>8</v>
      </c>
      <c r="D61" s="5"/>
      <c r="E61" s="67">
        <v>0</v>
      </c>
      <c r="F61" s="67">
        <f>E61</f>
        <v>0</v>
      </c>
      <c r="G61" s="10">
        <f>F61+Mai!G61</f>
        <v>0</v>
      </c>
    </row>
    <row r="62" spans="1:7" x14ac:dyDescent="0.2">
      <c r="A62" s="5"/>
      <c r="B62" s="5"/>
      <c r="C62" s="9" t="s">
        <v>13</v>
      </c>
      <c r="D62" s="5"/>
      <c r="E62" s="67">
        <f>SUM(E63:E65)</f>
        <v>14</v>
      </c>
      <c r="F62" s="67">
        <f>SUM(F63:F65)</f>
        <v>14</v>
      </c>
      <c r="G62" s="10">
        <f>F62+Mai!G62</f>
        <v>58</v>
      </c>
    </row>
    <row r="63" spans="1:7" outlineLevel="1" x14ac:dyDescent="0.2">
      <c r="A63" s="5"/>
      <c r="B63" s="5"/>
      <c r="C63" s="9"/>
      <c r="D63" s="5" t="s">
        <v>6</v>
      </c>
      <c r="E63" s="68">
        <v>14</v>
      </c>
      <c r="F63" s="68">
        <f>E63</f>
        <v>14</v>
      </c>
      <c r="G63" s="8">
        <f>F63+Mai!G63</f>
        <v>58</v>
      </c>
    </row>
    <row r="64" spans="1:7" outlineLevel="1" x14ac:dyDescent="0.2">
      <c r="A64" s="5"/>
      <c r="B64" s="5"/>
      <c r="C64" s="9"/>
      <c r="D64" s="5" t="s">
        <v>7</v>
      </c>
      <c r="E64" s="68">
        <v>0</v>
      </c>
      <c r="F64" s="68">
        <f>E64</f>
        <v>0</v>
      </c>
      <c r="G64" s="8">
        <f>F64+Mai!G64</f>
        <v>0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>E65</f>
        <v>0</v>
      </c>
      <c r="G65" s="8">
        <f>F65+Mai!G65</f>
        <v>0</v>
      </c>
    </row>
    <row r="66" spans="1:7" x14ac:dyDescent="0.2">
      <c r="A66" s="5"/>
      <c r="B66" s="5"/>
      <c r="C66" s="9" t="s">
        <v>3</v>
      </c>
      <c r="E66" s="67">
        <f>SUM(E67:E68)</f>
        <v>3</v>
      </c>
      <c r="F66" s="67">
        <f>SUM(F67:F68)</f>
        <v>3</v>
      </c>
      <c r="G66" s="10">
        <f>F66+Mai!G66</f>
        <v>24</v>
      </c>
    </row>
    <row r="67" spans="1:7" outlineLevel="1" x14ac:dyDescent="0.2">
      <c r="A67" s="5"/>
      <c r="B67" s="5"/>
      <c r="D67" s="5" t="s">
        <v>9</v>
      </c>
      <c r="E67" s="68">
        <v>0</v>
      </c>
      <c r="F67" s="68">
        <f>E67</f>
        <v>0</v>
      </c>
      <c r="G67" s="8">
        <f>F67+Mai!G67</f>
        <v>0</v>
      </c>
    </row>
    <row r="68" spans="1:7" outlineLevel="1" x14ac:dyDescent="0.2">
      <c r="A68" s="5"/>
      <c r="B68" s="5"/>
      <c r="D68" s="5" t="s">
        <v>10</v>
      </c>
      <c r="E68" s="68">
        <v>3</v>
      </c>
      <c r="F68" s="68">
        <f>E68</f>
        <v>3</v>
      </c>
      <c r="G68" s="8">
        <f>F68+Mai!G68</f>
        <v>24</v>
      </c>
    </row>
    <row r="69" spans="1:7" x14ac:dyDescent="0.2">
      <c r="A69" s="5"/>
      <c r="B69" s="5"/>
      <c r="C69" s="9" t="s">
        <v>2</v>
      </c>
      <c r="D69" s="5"/>
      <c r="E69" s="67">
        <f>SUM(E70:E71)</f>
        <v>10</v>
      </c>
      <c r="F69" s="67">
        <f>SUM(F70:F71)</f>
        <v>22</v>
      </c>
      <c r="G69" s="10">
        <f>F69+Mai!G69</f>
        <v>105</v>
      </c>
    </row>
    <row r="70" spans="1:7" outlineLevel="1" x14ac:dyDescent="0.2">
      <c r="A70" s="5"/>
      <c r="B70" s="5"/>
      <c r="D70" s="5" t="s">
        <v>11</v>
      </c>
      <c r="E70" s="68">
        <v>6</v>
      </c>
      <c r="F70" s="68">
        <f>E70</f>
        <v>6</v>
      </c>
      <c r="G70" s="8">
        <f>F70+Mai!G70</f>
        <v>37</v>
      </c>
    </row>
    <row r="71" spans="1:7" outlineLevel="1" x14ac:dyDescent="0.2">
      <c r="A71" s="5"/>
      <c r="B71" s="5"/>
      <c r="C71" s="5"/>
      <c r="D71" s="5" t="s">
        <v>12</v>
      </c>
      <c r="E71" s="68">
        <v>4</v>
      </c>
      <c r="F71" s="68">
        <f>E71*4</f>
        <v>16</v>
      </c>
      <c r="G71" s="8">
        <f>F71+Mai!G71</f>
        <v>68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3756</v>
      </c>
      <c r="G72" s="13">
        <f>F72+Mai!G72</f>
        <v>23933</v>
      </c>
    </row>
    <row r="73" spans="1:7" x14ac:dyDescent="0.2">
      <c r="A73" s="5"/>
      <c r="B73" s="5"/>
      <c r="C73" s="5"/>
      <c r="D73" s="5"/>
      <c r="E73" s="68"/>
      <c r="F73" s="68"/>
      <c r="G73" s="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1415</v>
      </c>
      <c r="G74" s="10">
        <f>F74+Mai!G74</f>
        <v>6930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1396</v>
      </c>
      <c r="G75" s="8">
        <f>F75+Mai!G75</f>
        <v>6289</v>
      </c>
    </row>
    <row r="76" spans="1:7" x14ac:dyDescent="0.2">
      <c r="A76" s="9"/>
      <c r="B76" s="5" t="s">
        <v>17</v>
      </c>
      <c r="C76" s="5"/>
      <c r="D76" s="9"/>
      <c r="E76" s="68"/>
      <c r="F76" s="68">
        <v>19</v>
      </c>
      <c r="G76" s="8">
        <f>F76+Mai!G76</f>
        <v>641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3737</v>
      </c>
      <c r="G77" s="10">
        <f>F77+Mai!G77</f>
        <v>23352</v>
      </c>
    </row>
    <row r="78" spans="1:7" x14ac:dyDescent="0.2">
      <c r="A78" s="5"/>
      <c r="B78" s="5" t="s">
        <v>16</v>
      </c>
      <c r="C78" s="5"/>
      <c r="D78" s="5"/>
      <c r="E78" s="68"/>
      <c r="F78" s="68">
        <v>0</v>
      </c>
      <c r="G78" s="8">
        <f>F78+Mai!G78</f>
        <v>0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v>3737</v>
      </c>
      <c r="G79" s="8">
        <f>F79+Mai!G79</f>
        <v>23352</v>
      </c>
    </row>
    <row r="80" spans="1:7" x14ac:dyDescent="0.2">
      <c r="A80" s="9"/>
      <c r="B80" s="9"/>
      <c r="C80" s="9"/>
      <c r="D80" s="9"/>
      <c r="E80" s="67"/>
      <c r="F80" s="67"/>
      <c r="G80" s="10"/>
    </row>
    <row r="81" spans="1:7" ht="18" x14ac:dyDescent="0.25">
      <c r="A81" s="15" t="s">
        <v>20</v>
      </c>
      <c r="B81" s="6"/>
      <c r="C81" s="6"/>
      <c r="D81" s="7"/>
      <c r="E81" s="65">
        <f>SUM(E82,E96)</f>
        <v>1708</v>
      </c>
      <c r="F81" s="65">
        <f>SUM(F82,F96)</f>
        <v>3794</v>
      </c>
      <c r="G81" s="16">
        <f>F81+Mai!G81</f>
        <v>49566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1708</v>
      </c>
      <c r="F82" s="66">
        <f>SUM(F83:F86,F90,F93)</f>
        <v>1813</v>
      </c>
      <c r="G82" s="13">
        <f>F82+Mai!G82</f>
        <v>24537</v>
      </c>
    </row>
    <row r="83" spans="1:7" x14ac:dyDescent="0.2">
      <c r="A83" s="5"/>
      <c r="B83" s="5"/>
      <c r="C83" s="9" t="s">
        <v>6</v>
      </c>
      <c r="D83" s="5"/>
      <c r="E83" s="67">
        <v>0</v>
      </c>
      <c r="F83" s="67">
        <f>E83</f>
        <v>0</v>
      </c>
      <c r="G83" s="10">
        <f>F83+Mai!G83</f>
        <v>8005</v>
      </c>
    </row>
    <row r="84" spans="1:7" x14ac:dyDescent="0.2">
      <c r="A84" s="5"/>
      <c r="B84" s="5"/>
      <c r="C84" s="9" t="s">
        <v>7</v>
      </c>
      <c r="D84" s="5"/>
      <c r="E84" s="67">
        <v>1263</v>
      </c>
      <c r="F84" s="67">
        <f>E84</f>
        <v>1263</v>
      </c>
      <c r="G84" s="10">
        <f>F84+Mai!G84</f>
        <v>4946</v>
      </c>
    </row>
    <row r="85" spans="1:7" x14ac:dyDescent="0.2">
      <c r="A85" s="5"/>
      <c r="B85" s="5"/>
      <c r="C85" s="9" t="s">
        <v>8</v>
      </c>
      <c r="D85" s="5"/>
      <c r="E85" s="67">
        <v>78</v>
      </c>
      <c r="F85" s="67">
        <f>E85</f>
        <v>78</v>
      </c>
      <c r="G85" s="10">
        <f>F85+Mai!G85</f>
        <v>8058</v>
      </c>
    </row>
    <row r="86" spans="1:7" x14ac:dyDescent="0.2">
      <c r="A86" s="5"/>
      <c r="B86" s="5"/>
      <c r="C86" s="9" t="s">
        <v>13</v>
      </c>
      <c r="D86" s="5"/>
      <c r="E86" s="67">
        <f>SUM(E87:E89)</f>
        <v>25</v>
      </c>
      <c r="F86" s="67">
        <f>SUM(F87:F89)</f>
        <v>25</v>
      </c>
      <c r="G86" s="10">
        <f>F86+Mai!G86</f>
        <v>52</v>
      </c>
    </row>
    <row r="87" spans="1:7" outlineLevel="1" x14ac:dyDescent="0.2">
      <c r="A87" s="5"/>
      <c r="B87" s="5"/>
      <c r="C87" s="9"/>
      <c r="D87" s="5" t="s">
        <v>6</v>
      </c>
      <c r="E87" s="68">
        <v>25</v>
      </c>
      <c r="F87" s="68">
        <f>E87</f>
        <v>25</v>
      </c>
      <c r="G87" s="8">
        <f>F87+Mai!G87</f>
        <v>52</v>
      </c>
    </row>
    <row r="88" spans="1:7" outlineLevel="1" x14ac:dyDescent="0.2">
      <c r="A88" s="5"/>
      <c r="B88" s="5"/>
      <c r="C88" s="9"/>
      <c r="D88" s="5" t="s">
        <v>7</v>
      </c>
      <c r="E88" s="68">
        <v>0</v>
      </c>
      <c r="F88" s="68">
        <f>E88</f>
        <v>0</v>
      </c>
      <c r="G88" s="8">
        <f>F88+Mai!G88</f>
        <v>0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>E89</f>
        <v>0</v>
      </c>
      <c r="G89" s="8">
        <f>F89+Mai!G89</f>
        <v>0</v>
      </c>
    </row>
    <row r="90" spans="1:7" x14ac:dyDescent="0.2">
      <c r="A90" s="5"/>
      <c r="B90" s="5"/>
      <c r="C90" s="9" t="s">
        <v>3</v>
      </c>
      <c r="E90" s="67">
        <f>SUM(E91:E92)</f>
        <v>264</v>
      </c>
      <c r="F90" s="67">
        <f>SUM(F91:F92)</f>
        <v>264</v>
      </c>
      <c r="G90" s="10">
        <f>F90+Mai!G90</f>
        <v>2043</v>
      </c>
    </row>
    <row r="91" spans="1:7" outlineLevel="1" x14ac:dyDescent="0.2">
      <c r="A91" s="5"/>
      <c r="B91" s="5"/>
      <c r="D91" s="5" t="s">
        <v>9</v>
      </c>
      <c r="E91" s="68">
        <v>11</v>
      </c>
      <c r="F91" s="68">
        <f>E91</f>
        <v>11</v>
      </c>
      <c r="G91" s="8">
        <f>F91+Mai!G91</f>
        <v>191</v>
      </c>
    </row>
    <row r="92" spans="1:7" outlineLevel="1" x14ac:dyDescent="0.2">
      <c r="A92" s="5"/>
      <c r="B92" s="5"/>
      <c r="D92" s="5" t="s">
        <v>10</v>
      </c>
      <c r="E92" s="68">
        <v>253</v>
      </c>
      <c r="F92" s="68">
        <f>E92</f>
        <v>253</v>
      </c>
      <c r="G92" s="8">
        <f>F92+Mai!G92</f>
        <v>1852</v>
      </c>
    </row>
    <row r="93" spans="1:7" x14ac:dyDescent="0.2">
      <c r="A93" s="5"/>
      <c r="B93" s="5"/>
      <c r="C93" s="9" t="s">
        <v>2</v>
      </c>
      <c r="D93" s="5"/>
      <c r="E93" s="67">
        <f>SUM(E94:E95)</f>
        <v>78</v>
      </c>
      <c r="F93" s="67">
        <f>SUM(F94:F95)</f>
        <v>183</v>
      </c>
      <c r="G93" s="10">
        <f>F93+Mai!G93</f>
        <v>1433</v>
      </c>
    </row>
    <row r="94" spans="1:7" outlineLevel="1" x14ac:dyDescent="0.2">
      <c r="A94" s="5"/>
      <c r="B94" s="5"/>
      <c r="D94" s="5" t="s">
        <v>11</v>
      </c>
      <c r="E94" s="68">
        <v>43</v>
      </c>
      <c r="F94" s="68">
        <f>E94</f>
        <v>43</v>
      </c>
      <c r="G94" s="8">
        <f>F94+Mai!G94</f>
        <v>313</v>
      </c>
    </row>
    <row r="95" spans="1:7" outlineLevel="1" x14ac:dyDescent="0.2">
      <c r="A95" s="5"/>
      <c r="B95" s="5"/>
      <c r="C95" s="5"/>
      <c r="D95" s="5" t="s">
        <v>12</v>
      </c>
      <c r="E95" s="68">
        <v>35</v>
      </c>
      <c r="F95" s="68">
        <f>E95*4</f>
        <v>140</v>
      </c>
      <c r="G95" s="8">
        <f>F95+Mai!G95</f>
        <v>1120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1981</v>
      </c>
      <c r="G96" s="13">
        <f>F96+Mai!G96</f>
        <v>25029</v>
      </c>
    </row>
    <row r="97" spans="1:7" x14ac:dyDescent="0.2">
      <c r="A97" s="5"/>
      <c r="B97" s="5"/>
      <c r="C97" s="5"/>
      <c r="D97" s="5"/>
      <c r="E97" s="68"/>
      <c r="F97" s="68"/>
      <c r="G97" s="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3597</v>
      </c>
      <c r="G98" s="10">
        <f>F98+Mai!G98</f>
        <v>34358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1735</v>
      </c>
      <c r="G99" s="8">
        <f>F99+Mai!G99</f>
        <v>16479</v>
      </c>
    </row>
    <row r="100" spans="1:7" x14ac:dyDescent="0.2">
      <c r="A100" s="9"/>
      <c r="B100" s="5" t="s">
        <v>17</v>
      </c>
      <c r="C100" s="5"/>
      <c r="D100" s="9"/>
      <c r="E100" s="68"/>
      <c r="F100" s="68">
        <v>1862</v>
      </c>
      <c r="G100" s="8">
        <f>F100+Mai!G100</f>
        <v>17879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3758</v>
      </c>
      <c r="G101" s="10">
        <f>F101+Mai!G101</f>
        <v>31134</v>
      </c>
    </row>
    <row r="102" spans="1:7" x14ac:dyDescent="0.2">
      <c r="A102" s="5"/>
      <c r="B102" s="5" t="s">
        <v>16</v>
      </c>
      <c r="C102" s="5"/>
      <c r="D102" s="5"/>
      <c r="E102" s="68"/>
      <c r="F102" s="68">
        <f>SUM(F84,F85,F88,F89,F92,F94,F95)</f>
        <v>1777</v>
      </c>
      <c r="G102" s="8">
        <f>F102+Mai!G102</f>
        <v>15172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f>SUM(F96)</f>
        <v>1981</v>
      </c>
      <c r="G103" s="8">
        <f>F103+Mai!G103</f>
        <v>15962</v>
      </c>
    </row>
    <row r="104" spans="1:7" x14ac:dyDescent="0.2">
      <c r="A104" s="9"/>
      <c r="B104" s="5"/>
      <c r="C104" s="5"/>
      <c r="D104" s="5"/>
      <c r="E104" s="68"/>
      <c r="F104" s="68"/>
      <c r="G104" s="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1007</v>
      </c>
      <c r="F105" s="65">
        <f>SUM(F106,F120)</f>
        <v>4131</v>
      </c>
      <c r="G105" s="16">
        <f>F105+Mai!G105</f>
        <v>49213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1007</v>
      </c>
      <c r="F106" s="66">
        <f>SUM(F107:F110,F114,F117)</f>
        <v>1010</v>
      </c>
      <c r="G106" s="13">
        <f>F106+Mai!G106</f>
        <v>13241</v>
      </c>
    </row>
    <row r="107" spans="1:7" x14ac:dyDescent="0.2">
      <c r="A107" s="5"/>
      <c r="B107" s="5"/>
      <c r="C107" s="9" t="s">
        <v>6</v>
      </c>
      <c r="D107" s="5"/>
      <c r="E107" s="67">
        <v>0</v>
      </c>
      <c r="F107" s="67">
        <f>E107</f>
        <v>0</v>
      </c>
      <c r="G107" s="10">
        <f>F107+Mai!G107</f>
        <v>0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>E108</f>
        <v>0</v>
      </c>
      <c r="G108" s="10">
        <f>F108+Mai!G108</f>
        <v>0</v>
      </c>
    </row>
    <row r="109" spans="1:7" x14ac:dyDescent="0.2">
      <c r="A109" s="5"/>
      <c r="B109" s="5"/>
      <c r="C109" s="9" t="s">
        <v>8</v>
      </c>
      <c r="D109" s="5"/>
      <c r="E109" s="67">
        <v>976</v>
      </c>
      <c r="F109" s="67">
        <f>E109</f>
        <v>976</v>
      </c>
      <c r="G109" s="10">
        <f>F109+Mai!G109</f>
        <v>12746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0</v>
      </c>
      <c r="F110" s="67">
        <f>SUM(F111:F113)</f>
        <v>0</v>
      </c>
      <c r="G110" s="10">
        <f>F110+Mai!G110</f>
        <v>0</v>
      </c>
    </row>
    <row r="111" spans="1:7" outlineLevel="1" x14ac:dyDescent="0.2">
      <c r="A111" s="5"/>
      <c r="B111" s="5"/>
      <c r="C111" s="9"/>
      <c r="D111" s="5" t="s">
        <v>6</v>
      </c>
      <c r="E111" s="68">
        <v>0</v>
      </c>
      <c r="F111" s="68">
        <f>E111</f>
        <v>0</v>
      </c>
      <c r="G111" s="8">
        <f>F111+Mai!G111</f>
        <v>0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>E112</f>
        <v>0</v>
      </c>
      <c r="G112" s="8">
        <f>F112+Mai!G112</f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>E113</f>
        <v>0</v>
      </c>
      <c r="G113" s="8">
        <f>F113+Mai!G113</f>
        <v>0</v>
      </c>
    </row>
    <row r="114" spans="1:9" x14ac:dyDescent="0.2">
      <c r="A114" s="5"/>
      <c r="B114" s="5"/>
      <c r="C114" s="9" t="s">
        <v>3</v>
      </c>
      <c r="E114" s="67">
        <f>SUM(E115:E116)</f>
        <v>28</v>
      </c>
      <c r="F114" s="67">
        <f>SUM(F115:F116)</f>
        <v>28</v>
      </c>
      <c r="G114" s="10">
        <f>F114+Mai!G114</f>
        <v>381</v>
      </c>
    </row>
    <row r="115" spans="1:9" outlineLevel="1" x14ac:dyDescent="0.2">
      <c r="A115" s="5"/>
      <c r="B115" s="5"/>
      <c r="D115" s="5" t="s">
        <v>9</v>
      </c>
      <c r="E115" s="68">
        <v>0</v>
      </c>
      <c r="F115" s="68">
        <f>E115</f>
        <v>0</v>
      </c>
      <c r="G115" s="8">
        <f>F115+Mai!G115</f>
        <v>3</v>
      </c>
    </row>
    <row r="116" spans="1:9" outlineLevel="1" x14ac:dyDescent="0.2">
      <c r="A116" s="5"/>
      <c r="B116" s="5"/>
      <c r="D116" s="5" t="s">
        <v>10</v>
      </c>
      <c r="E116" s="68">
        <v>28</v>
      </c>
      <c r="F116" s="68">
        <f>E116</f>
        <v>28</v>
      </c>
      <c r="G116" s="8">
        <f>F116+Mai!G116</f>
        <v>378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3</v>
      </c>
      <c r="F117" s="67">
        <f>SUM(F118:F119)</f>
        <v>6</v>
      </c>
      <c r="G117" s="10">
        <f>F117+Mai!G117</f>
        <v>114</v>
      </c>
    </row>
    <row r="118" spans="1:9" outlineLevel="1" x14ac:dyDescent="0.2">
      <c r="A118" s="5"/>
      <c r="B118" s="5"/>
      <c r="D118" s="5" t="s">
        <v>11</v>
      </c>
      <c r="E118" s="68">
        <v>2</v>
      </c>
      <c r="F118" s="68">
        <f>E118</f>
        <v>2</v>
      </c>
      <c r="G118" s="8">
        <f>F118+Mai!G118</f>
        <v>22</v>
      </c>
    </row>
    <row r="119" spans="1:9" outlineLevel="1" x14ac:dyDescent="0.2">
      <c r="A119" s="5"/>
      <c r="B119" s="5"/>
      <c r="C119" s="5"/>
      <c r="D119" s="5" t="s">
        <v>12</v>
      </c>
      <c r="E119" s="68">
        <v>1</v>
      </c>
      <c r="F119" s="68">
        <f>E119*4</f>
        <v>4</v>
      </c>
      <c r="G119" s="8">
        <f>F119+Mai!G119</f>
        <v>92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3121</v>
      </c>
      <c r="G120" s="13">
        <f>F120+Mai!G120</f>
        <v>35972</v>
      </c>
    </row>
    <row r="121" spans="1:9" x14ac:dyDescent="0.2">
      <c r="A121" s="5"/>
      <c r="B121" s="5"/>
      <c r="C121" s="5"/>
      <c r="D121" s="5"/>
      <c r="E121" s="68"/>
      <c r="F121" s="68"/>
      <c r="G121" s="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0</v>
      </c>
      <c r="G122" s="10">
        <f>F122+Mai!G122</f>
        <v>1749</v>
      </c>
    </row>
    <row r="123" spans="1:9" x14ac:dyDescent="0.2">
      <c r="A123" s="9"/>
      <c r="B123" s="5" t="s">
        <v>16</v>
      </c>
      <c r="C123" s="5"/>
      <c r="D123" s="9"/>
      <c r="E123" s="68"/>
      <c r="F123" s="68">
        <v>0</v>
      </c>
      <c r="G123" s="8">
        <f>F123+Mai!G123</f>
        <v>0</v>
      </c>
    </row>
    <row r="124" spans="1:9" x14ac:dyDescent="0.2">
      <c r="A124" s="9"/>
      <c r="B124" s="5" t="s">
        <v>17</v>
      </c>
      <c r="C124" s="5"/>
      <c r="D124" s="9"/>
      <c r="E124" s="68"/>
      <c r="F124" s="68">
        <v>0</v>
      </c>
      <c r="G124" s="8">
        <f>F124+Mai!G124</f>
        <v>1749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4131</v>
      </c>
      <c r="G125" s="10">
        <f>F125+Mai!G125</f>
        <v>47410</v>
      </c>
    </row>
    <row r="126" spans="1:9" x14ac:dyDescent="0.2">
      <c r="A126" s="5"/>
      <c r="B126" s="5" t="s">
        <v>16</v>
      </c>
      <c r="C126" s="5"/>
      <c r="D126" s="5"/>
      <c r="E126" s="68"/>
      <c r="F126" s="68">
        <f>SUM(F108,F109,F113,F112,F116,F118,F119)</f>
        <v>1010</v>
      </c>
      <c r="G126" s="8">
        <f>F126+Mai!G126</f>
        <v>13187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f>SUM(F120)</f>
        <v>3121</v>
      </c>
      <c r="G127" s="8">
        <f>F127+Mai!G127</f>
        <v>34223</v>
      </c>
    </row>
    <row r="128" spans="1:9" ht="15" x14ac:dyDescent="0.25">
      <c r="A128" s="5"/>
      <c r="B128" s="11"/>
      <c r="C128" s="11"/>
      <c r="D128" s="8"/>
      <c r="E128" s="70"/>
      <c r="F128" s="70"/>
      <c r="G128" s="5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1047</v>
      </c>
      <c r="F129" s="65">
        <f>SUM(F130,F145)</f>
        <v>1478</v>
      </c>
      <c r="G129" s="16">
        <f>F129+Mai!G129</f>
        <v>10014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1047</v>
      </c>
      <c r="F130" s="66">
        <f>SUM(F131:F134,F138,F141,F144)</f>
        <v>1047</v>
      </c>
      <c r="G130" s="13">
        <f>F130+Mai!G130</f>
        <v>7317</v>
      </c>
    </row>
    <row r="131" spans="1:7" x14ac:dyDescent="0.2">
      <c r="A131" s="5"/>
      <c r="B131" s="5"/>
      <c r="C131" s="9" t="s">
        <v>6</v>
      </c>
      <c r="D131" s="5"/>
      <c r="E131" s="67">
        <v>47</v>
      </c>
      <c r="F131" s="67">
        <f>E131</f>
        <v>47</v>
      </c>
      <c r="G131" s="10">
        <f>F131+Mai!G131</f>
        <v>572</v>
      </c>
    </row>
    <row r="132" spans="1:7" x14ac:dyDescent="0.2">
      <c r="A132" s="5"/>
      <c r="B132" s="5"/>
      <c r="C132" s="9" t="s">
        <v>7</v>
      </c>
      <c r="D132" s="5"/>
      <c r="E132" s="67">
        <v>845</v>
      </c>
      <c r="F132" s="67">
        <f>E132</f>
        <v>845</v>
      </c>
      <c r="G132" s="10">
        <f>F132+Mai!G132</f>
        <v>6084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>E133</f>
        <v>0</v>
      </c>
      <c r="G133" s="10">
        <f>F133+Mai!G133</f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24</v>
      </c>
      <c r="F134" s="67">
        <f>SUM(F135:F137)</f>
        <v>24</v>
      </c>
      <c r="G134" s="10">
        <f>F134+Mai!G134</f>
        <v>62</v>
      </c>
    </row>
    <row r="135" spans="1:7" outlineLevel="1" x14ac:dyDescent="0.2">
      <c r="A135" s="5"/>
      <c r="B135" s="5"/>
      <c r="C135" s="9"/>
      <c r="D135" s="5" t="s">
        <v>6</v>
      </c>
      <c r="E135" s="68">
        <v>2</v>
      </c>
      <c r="F135" s="68">
        <f>E135</f>
        <v>2</v>
      </c>
      <c r="G135" s="8">
        <f>F135+Mai!G135</f>
        <v>26</v>
      </c>
    </row>
    <row r="136" spans="1:7" outlineLevel="1" x14ac:dyDescent="0.2">
      <c r="A136" s="5"/>
      <c r="B136" s="5"/>
      <c r="C136" s="9"/>
      <c r="D136" s="5" t="s">
        <v>7</v>
      </c>
      <c r="E136" s="68">
        <v>22</v>
      </c>
      <c r="F136" s="68">
        <f>E136</f>
        <v>22</v>
      </c>
      <c r="G136" s="8">
        <f>F136+Mai!G136</f>
        <v>36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>E137</f>
        <v>0</v>
      </c>
      <c r="G137" s="8">
        <f>F137+Mai!G137</f>
        <v>0</v>
      </c>
    </row>
    <row r="138" spans="1:7" x14ac:dyDescent="0.2">
      <c r="A138" s="5"/>
      <c r="B138" s="5"/>
      <c r="C138" s="9" t="s">
        <v>3</v>
      </c>
      <c r="E138" s="67">
        <f>SUM(E139:E140)</f>
        <v>128</v>
      </c>
      <c r="F138" s="67">
        <f>SUM(F139:F140)</f>
        <v>128</v>
      </c>
      <c r="G138" s="10">
        <f>F138+Mai!G138</f>
        <v>460</v>
      </c>
    </row>
    <row r="139" spans="1:7" outlineLevel="1" x14ac:dyDescent="0.2">
      <c r="A139" s="5"/>
      <c r="B139" s="5"/>
      <c r="D139" s="5" t="s">
        <v>9</v>
      </c>
      <c r="E139" s="68">
        <v>2</v>
      </c>
      <c r="F139" s="68">
        <f>E139</f>
        <v>2</v>
      </c>
      <c r="G139" s="8">
        <f>F139+Mai!G139</f>
        <v>7</v>
      </c>
    </row>
    <row r="140" spans="1:7" outlineLevel="1" x14ac:dyDescent="0.2">
      <c r="A140" s="5"/>
      <c r="B140" s="5"/>
      <c r="D140" s="5" t="s">
        <v>10</v>
      </c>
      <c r="E140" s="68">
        <v>126</v>
      </c>
      <c r="F140" s="68">
        <f>E140</f>
        <v>126</v>
      </c>
      <c r="G140" s="8">
        <f>F140+Mai!G140</f>
        <v>453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3</v>
      </c>
      <c r="F141" s="67">
        <f>SUM(F142:F143)</f>
        <v>3</v>
      </c>
      <c r="G141" s="10">
        <f>F141+Mai!G141</f>
        <v>139</v>
      </c>
    </row>
    <row r="142" spans="1:7" outlineLevel="1" x14ac:dyDescent="0.2">
      <c r="A142" s="5"/>
      <c r="B142" s="5"/>
      <c r="D142" s="5" t="s">
        <v>11</v>
      </c>
      <c r="E142" s="68">
        <v>3</v>
      </c>
      <c r="F142" s="68">
        <f>E142</f>
        <v>3</v>
      </c>
      <c r="G142" s="8">
        <f>F142+Mai!G142</f>
        <v>51</v>
      </c>
    </row>
    <row r="143" spans="1:7" outlineLevel="1" x14ac:dyDescent="0.2">
      <c r="A143" s="5"/>
      <c r="B143" s="5"/>
      <c r="C143" s="5"/>
      <c r="D143" s="5" t="s">
        <v>12</v>
      </c>
      <c r="E143" s="68">
        <v>0</v>
      </c>
      <c r="F143" s="68">
        <f>E143*4</f>
        <v>0</v>
      </c>
      <c r="G143" s="8">
        <f>F143+Mai!G143</f>
        <v>88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10">
        <f>F144+Mai!G144</f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431</v>
      </c>
      <c r="G145" s="13">
        <f>F145+Mai!G145</f>
        <v>2697</v>
      </c>
    </row>
    <row r="146" spans="1:7" x14ac:dyDescent="0.2">
      <c r="A146" s="5"/>
      <c r="B146" s="5"/>
      <c r="C146" s="5"/>
      <c r="D146" s="5"/>
      <c r="E146" s="68"/>
      <c r="F146" s="68"/>
      <c r="G146" s="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1478</v>
      </c>
      <c r="G147" s="10">
        <f>F147+Mai!G147</f>
        <v>10014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1047</v>
      </c>
      <c r="G148" s="8">
        <f>F148+Mai!G148</f>
        <v>7317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431</v>
      </c>
      <c r="G149" s="8">
        <f>F149+Mai!G149</f>
        <v>2697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1427</v>
      </c>
      <c r="G150" s="10">
        <f>F150+Mai!G150</f>
        <v>9085</v>
      </c>
    </row>
    <row r="151" spans="1:7" x14ac:dyDescent="0.2">
      <c r="A151" s="5"/>
      <c r="B151" s="5" t="s">
        <v>16</v>
      </c>
      <c r="C151" s="5"/>
      <c r="D151" s="5"/>
      <c r="E151" s="68"/>
      <c r="F151" s="68">
        <f>SUM(F132,F133,F136,F137,F140,F142,F143,F144)</f>
        <v>996</v>
      </c>
      <c r="G151" s="8">
        <f>F151+Mai!G151</f>
        <v>6712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f>SUM(F145)</f>
        <v>431</v>
      </c>
      <c r="G152" s="8">
        <f>F152+Mai!G152</f>
        <v>2373</v>
      </c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1094</v>
      </c>
      <c r="F154" s="65">
        <f>SUM(F155,F169)</f>
        <v>2511</v>
      </c>
      <c r="G154" s="16">
        <f>F154+Mai!G154</f>
        <v>17497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1094</v>
      </c>
      <c r="F155" s="66">
        <f>SUM(F156:F159,F163,F166)</f>
        <v>1199</v>
      </c>
      <c r="G155" s="13">
        <f>F155+Mai!G155</f>
        <v>8168</v>
      </c>
    </row>
    <row r="156" spans="1:7" x14ac:dyDescent="0.2">
      <c r="A156" s="5"/>
      <c r="B156" s="5"/>
      <c r="C156" s="9" t="s">
        <v>6</v>
      </c>
      <c r="D156" s="5"/>
      <c r="E156" s="67">
        <v>743</v>
      </c>
      <c r="F156" s="67">
        <f>E156</f>
        <v>743</v>
      </c>
      <c r="G156" s="10">
        <f>F156+Mai!G156</f>
        <v>4698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>E157</f>
        <v>0</v>
      </c>
      <c r="G157" s="10">
        <f>F157+Mai!G157</f>
        <v>0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>E158</f>
        <v>0</v>
      </c>
      <c r="G158" s="10">
        <f>F158+Mai!G158</f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9</v>
      </c>
      <c r="F159" s="67">
        <f>SUM(F160:F162)</f>
        <v>9</v>
      </c>
      <c r="G159" s="10">
        <f>F159+Mai!G159</f>
        <v>44</v>
      </c>
    </row>
    <row r="160" spans="1:7" outlineLevel="1" x14ac:dyDescent="0.2">
      <c r="A160" s="5"/>
      <c r="B160" s="5"/>
      <c r="C160" s="9"/>
      <c r="D160" s="5" t="s">
        <v>6</v>
      </c>
      <c r="E160" s="68">
        <v>9</v>
      </c>
      <c r="F160" s="68">
        <f>E160</f>
        <v>9</v>
      </c>
      <c r="G160" s="8">
        <f>F160+Mai!G160</f>
        <v>44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>E161</f>
        <v>0</v>
      </c>
      <c r="G161" s="8">
        <f>F161+Mai!G161</f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>E162</f>
        <v>0</v>
      </c>
      <c r="G162" s="8">
        <f>F162+Mai!G162</f>
        <v>0</v>
      </c>
    </row>
    <row r="163" spans="1:7" x14ac:dyDescent="0.2">
      <c r="A163" s="5"/>
      <c r="B163" s="5"/>
      <c r="C163" s="9" t="s">
        <v>3</v>
      </c>
      <c r="E163" s="67">
        <f>SUM(E164:E165)</f>
        <v>264</v>
      </c>
      <c r="F163" s="67">
        <f>SUM(F164:F165)</f>
        <v>264</v>
      </c>
      <c r="G163" s="10">
        <f>F163+Mai!G163</f>
        <v>2043</v>
      </c>
    </row>
    <row r="164" spans="1:7" outlineLevel="1" x14ac:dyDescent="0.2">
      <c r="A164" s="5"/>
      <c r="B164" s="5"/>
      <c r="D164" s="5" t="s">
        <v>9</v>
      </c>
      <c r="E164" s="68">
        <v>11</v>
      </c>
      <c r="F164" s="68">
        <f>E164</f>
        <v>11</v>
      </c>
      <c r="G164" s="8">
        <f>F164+Mai!G164</f>
        <v>191</v>
      </c>
    </row>
    <row r="165" spans="1:7" outlineLevel="1" x14ac:dyDescent="0.2">
      <c r="A165" s="5"/>
      <c r="B165" s="5"/>
      <c r="D165" s="5" t="s">
        <v>10</v>
      </c>
      <c r="E165" s="68">
        <v>253</v>
      </c>
      <c r="F165" s="68">
        <f>E165</f>
        <v>253</v>
      </c>
      <c r="G165" s="8">
        <f>F165+Mai!G165</f>
        <v>1852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78</v>
      </c>
      <c r="F166" s="67">
        <f>SUM(F167:F168)</f>
        <v>183</v>
      </c>
      <c r="G166" s="10">
        <f>F166+Mai!G166</f>
        <v>1383</v>
      </c>
    </row>
    <row r="167" spans="1:7" outlineLevel="1" x14ac:dyDescent="0.2">
      <c r="A167" s="5"/>
      <c r="B167" s="5"/>
      <c r="D167" s="5" t="s">
        <v>11</v>
      </c>
      <c r="E167" s="68">
        <v>43</v>
      </c>
      <c r="F167" s="68">
        <f>E167</f>
        <v>43</v>
      </c>
      <c r="G167" s="8">
        <f>F167+Mai!G167</f>
        <v>263</v>
      </c>
    </row>
    <row r="168" spans="1:7" outlineLevel="1" x14ac:dyDescent="0.2">
      <c r="A168" s="5"/>
      <c r="B168" s="5"/>
      <c r="C168" s="5"/>
      <c r="D168" s="5" t="s">
        <v>12</v>
      </c>
      <c r="E168" s="68">
        <v>35</v>
      </c>
      <c r="F168" s="68">
        <f>E168*4</f>
        <v>140</v>
      </c>
      <c r="G168" s="8">
        <f>F168+Mai!G168</f>
        <v>1120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1312</v>
      </c>
      <c r="G169" s="13">
        <f>F169+Mai!G169</f>
        <v>9329</v>
      </c>
    </row>
    <row r="170" spans="1:7" x14ac:dyDescent="0.2">
      <c r="A170" s="5"/>
      <c r="B170" s="5"/>
      <c r="C170" s="5"/>
      <c r="D170" s="5"/>
      <c r="E170" s="68"/>
      <c r="F170" s="68"/>
      <c r="G170" s="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2511</v>
      </c>
      <c r="G171" s="10">
        <f>F171+Mai!G171</f>
        <v>17497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1199</v>
      </c>
      <c r="G172" s="8">
        <f>F172+Mai!G172</f>
        <v>8168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1312</v>
      </c>
      <c r="G173" s="8">
        <f>F173+Mai!G173</f>
        <v>9329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10">
        <f>F174+Mai!G174</f>
        <v>0</v>
      </c>
    </row>
    <row r="175" spans="1:7" x14ac:dyDescent="0.2">
      <c r="A175" s="5"/>
      <c r="B175" s="5" t="s">
        <v>16</v>
      </c>
      <c r="C175" s="5"/>
      <c r="D175" s="5"/>
      <c r="E175" s="68"/>
      <c r="F175" s="68">
        <v>0</v>
      </c>
      <c r="G175" s="8">
        <f>F175+Mai!G175</f>
        <v>0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v>0</v>
      </c>
      <c r="G176" s="8">
        <f>F176+Mai!G176</f>
        <v>0</v>
      </c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639</v>
      </c>
      <c r="F178" s="65">
        <f>SUM(F179,F195)</f>
        <v>9719</v>
      </c>
      <c r="G178" s="16">
        <f>F178+Mai!G178</f>
        <v>52317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639</v>
      </c>
      <c r="F179" s="66">
        <f>SUM(F180:F183,F187,F190,F193:F194)</f>
        <v>702</v>
      </c>
      <c r="G179" s="13">
        <f>F179+Mai!G179</f>
        <v>6400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>E180</f>
        <v>0</v>
      </c>
      <c r="G180" s="10">
        <f>F180+Mai!G180</f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>E181</f>
        <v>0</v>
      </c>
      <c r="G181" s="10">
        <f>F181+Mai!G181</f>
        <v>0</v>
      </c>
    </row>
    <row r="182" spans="1:7" x14ac:dyDescent="0.2">
      <c r="A182" s="5"/>
      <c r="B182" s="5"/>
      <c r="C182" s="9" t="s">
        <v>8</v>
      </c>
      <c r="D182" s="5"/>
      <c r="E182" s="67">
        <v>546</v>
      </c>
      <c r="F182" s="67">
        <f>E182</f>
        <v>546</v>
      </c>
      <c r="G182" s="10">
        <f>F182+Mai!G182</f>
        <v>5528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4</v>
      </c>
      <c r="F183" s="67">
        <f>SUM(F184:F186)</f>
        <v>4</v>
      </c>
      <c r="G183" s="10">
        <f>F183+Mai!G183</f>
        <v>19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>E184</f>
        <v>0</v>
      </c>
      <c r="G184" s="8">
        <f>F184+Mai!G184</f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>E185</f>
        <v>0</v>
      </c>
      <c r="G185" s="8">
        <f>F185+Mai!G185</f>
        <v>0</v>
      </c>
    </row>
    <row r="186" spans="1:7" outlineLevel="1" x14ac:dyDescent="0.2">
      <c r="A186" s="5"/>
      <c r="B186" s="5"/>
      <c r="C186" s="9"/>
      <c r="D186" s="5" t="s">
        <v>8</v>
      </c>
      <c r="E186" s="68">
        <v>4</v>
      </c>
      <c r="F186" s="68">
        <f>E186</f>
        <v>4</v>
      </c>
      <c r="G186" s="8">
        <f>F186+Mai!G186</f>
        <v>19</v>
      </c>
    </row>
    <row r="187" spans="1:7" x14ac:dyDescent="0.2">
      <c r="A187" s="5"/>
      <c r="B187" s="5"/>
      <c r="C187" s="9" t="s">
        <v>3</v>
      </c>
      <c r="E187" s="67">
        <f>SUM(E188:E189)</f>
        <v>41</v>
      </c>
      <c r="F187" s="67">
        <f>SUM(F188:F189)</f>
        <v>41</v>
      </c>
      <c r="G187" s="10">
        <f>F187+Mai!G187</f>
        <v>520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8">
        <f>F188+Mai!G188</f>
        <v>0</v>
      </c>
    </row>
    <row r="189" spans="1:7" outlineLevel="1" x14ac:dyDescent="0.2">
      <c r="A189" s="5"/>
      <c r="B189" s="5"/>
      <c r="D189" s="5" t="s">
        <v>10</v>
      </c>
      <c r="E189" s="68">
        <v>41</v>
      </c>
      <c r="F189" s="68">
        <f>E189</f>
        <v>41</v>
      </c>
      <c r="G189" s="8">
        <f>F189+Mai!G189</f>
        <v>520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48</v>
      </c>
      <c r="F190" s="67">
        <f>SUM(F191:F192)</f>
        <v>111</v>
      </c>
      <c r="G190" s="10">
        <f>F190+Mai!G190</f>
        <v>333</v>
      </c>
    </row>
    <row r="191" spans="1:7" outlineLevel="1" x14ac:dyDescent="0.2">
      <c r="A191" s="5"/>
      <c r="B191" s="5"/>
      <c r="D191" s="5" t="s">
        <v>11</v>
      </c>
      <c r="E191" s="68">
        <v>27</v>
      </c>
      <c r="F191" s="68">
        <f>E191</f>
        <v>27</v>
      </c>
      <c r="G191" s="8">
        <f>F191+Mai!G191</f>
        <v>89</v>
      </c>
    </row>
    <row r="192" spans="1:7" outlineLevel="1" x14ac:dyDescent="0.2">
      <c r="A192" s="5"/>
      <c r="B192" s="5"/>
      <c r="C192" s="5"/>
      <c r="D192" s="5" t="s">
        <v>12</v>
      </c>
      <c r="E192" s="68">
        <v>21</v>
      </c>
      <c r="F192" s="68">
        <f>E192*4</f>
        <v>84</v>
      </c>
      <c r="G192" s="8">
        <f>F192+Mai!G192</f>
        <v>244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10">
        <f>F193+Mai!G193</f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10">
        <f>F194+Mai!G194</f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9017</v>
      </c>
      <c r="G195" s="13">
        <f>F195+Mai!G195</f>
        <v>45917</v>
      </c>
    </row>
    <row r="196" spans="1:7" x14ac:dyDescent="0.2">
      <c r="A196" s="5"/>
      <c r="B196" s="5"/>
      <c r="C196" s="5"/>
      <c r="D196" s="5"/>
      <c r="E196" s="68"/>
      <c r="F196" s="68"/>
      <c r="G196" s="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190</v>
      </c>
      <c r="G197" s="10">
        <f>F197+Mai!G197</f>
        <v>1016</v>
      </c>
    </row>
    <row r="198" spans="1:7" x14ac:dyDescent="0.2">
      <c r="A198" s="9"/>
      <c r="B198" s="5" t="s">
        <v>16</v>
      </c>
      <c r="C198" s="5"/>
      <c r="D198" s="9"/>
      <c r="E198" s="68"/>
      <c r="F198" s="68">
        <v>0</v>
      </c>
      <c r="G198" s="8">
        <f>F198+Mai!G198</f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v>190</v>
      </c>
      <c r="G199" s="8">
        <f>F199+Mai!G199</f>
        <v>1016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9529</v>
      </c>
      <c r="G200" s="10">
        <f>F200+Mai!G200</f>
        <v>51423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702</v>
      </c>
      <c r="G201" s="8">
        <f>F201+Mai!G201</f>
        <v>6382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v>8827</v>
      </c>
      <c r="G202" s="8">
        <f>F202+Mai!G202</f>
        <v>45041</v>
      </c>
    </row>
    <row r="203" spans="1:7" ht="15" x14ac:dyDescent="0.25">
      <c r="A203" s="11"/>
      <c r="B203" s="5"/>
      <c r="C203" s="11"/>
      <c r="D203" s="11"/>
      <c r="E203" s="68"/>
      <c r="F203" s="68"/>
      <c r="G203" s="8"/>
    </row>
    <row r="204" spans="1:7" ht="18" x14ac:dyDescent="0.25">
      <c r="A204" s="15" t="s">
        <v>67</v>
      </c>
      <c r="B204" s="6"/>
      <c r="C204" s="6"/>
      <c r="D204" s="7"/>
      <c r="E204" s="65">
        <f>SUM(E205,E219)</f>
        <v>3202</v>
      </c>
      <c r="F204" s="65">
        <f>SUM(F205,F219)</f>
        <v>9279</v>
      </c>
      <c r="G204" s="16">
        <f>F204+Mai!G204</f>
        <v>50565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3202</v>
      </c>
      <c r="F205" s="66">
        <f>SUM(F206:F209,F213,F216)</f>
        <v>3202</v>
      </c>
      <c r="G205" s="13">
        <f>F205+Mai!G205</f>
        <v>19726</v>
      </c>
    </row>
    <row r="206" spans="1:7" x14ac:dyDescent="0.2">
      <c r="A206" s="5"/>
      <c r="B206" s="5"/>
      <c r="C206" s="9" t="s">
        <v>6</v>
      </c>
      <c r="D206" s="5"/>
      <c r="E206" s="67">
        <v>659</v>
      </c>
      <c r="F206" s="67">
        <f>E206</f>
        <v>659</v>
      </c>
      <c r="G206" s="10">
        <f>F206+Mai!G206</f>
        <v>2284</v>
      </c>
    </row>
    <row r="207" spans="1:7" x14ac:dyDescent="0.2">
      <c r="A207" s="5"/>
      <c r="B207" s="5"/>
      <c r="C207" s="9" t="s">
        <v>7</v>
      </c>
      <c r="D207" s="5"/>
      <c r="E207" s="67">
        <v>2493</v>
      </c>
      <c r="F207" s="67">
        <f>E207</f>
        <v>2493</v>
      </c>
      <c r="G207" s="10">
        <f>F207+Mai!G207</f>
        <v>17108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10">
        <f>F208+Mai!G208</f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49</v>
      </c>
      <c r="F209" s="67">
        <f>SUM(F210:F212)</f>
        <v>49</v>
      </c>
      <c r="G209" s="10">
        <f>F209+Mai!G209</f>
        <v>308</v>
      </c>
    </row>
    <row r="210" spans="1:7" outlineLevel="1" x14ac:dyDescent="0.2">
      <c r="A210" s="5"/>
      <c r="B210" s="5"/>
      <c r="C210" s="9"/>
      <c r="D210" s="5" t="s">
        <v>6</v>
      </c>
      <c r="E210" s="68">
        <v>0</v>
      </c>
      <c r="F210" s="68">
        <f>E210</f>
        <v>0</v>
      </c>
      <c r="G210" s="8">
        <f>F210+Mai!G210</f>
        <v>14</v>
      </c>
    </row>
    <row r="211" spans="1:7" outlineLevel="1" x14ac:dyDescent="0.2">
      <c r="A211" s="5"/>
      <c r="B211" s="5"/>
      <c r="C211" s="9"/>
      <c r="D211" s="5" t="s">
        <v>7</v>
      </c>
      <c r="E211" s="68">
        <v>49</v>
      </c>
      <c r="F211" s="68">
        <f>E211</f>
        <v>49</v>
      </c>
      <c r="G211" s="8">
        <f>F211+Mai!G211</f>
        <v>294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>E212</f>
        <v>0</v>
      </c>
      <c r="G212" s="8">
        <f>F212+Mai!G212</f>
        <v>0</v>
      </c>
    </row>
    <row r="213" spans="1:7" x14ac:dyDescent="0.2">
      <c r="A213" s="5"/>
      <c r="B213" s="5"/>
      <c r="C213" s="9" t="s">
        <v>3</v>
      </c>
      <c r="E213" s="67">
        <f>SUM(E214:E215)</f>
        <v>0</v>
      </c>
      <c r="F213" s="67">
        <f>SUM(F214:F215)</f>
        <v>0</v>
      </c>
      <c r="G213" s="10">
        <f>F213+Mai!G213</f>
        <v>15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8">
        <f>F214+Mai!G214</f>
        <v>1</v>
      </c>
    </row>
    <row r="215" spans="1:7" outlineLevel="1" x14ac:dyDescent="0.2">
      <c r="A215" s="5"/>
      <c r="B215" s="5"/>
      <c r="D215" s="5" t="s">
        <v>10</v>
      </c>
      <c r="E215" s="68">
        <v>0</v>
      </c>
      <c r="F215" s="68">
        <f>E215</f>
        <v>0</v>
      </c>
      <c r="G215" s="8">
        <f>F215+Mai!G215</f>
        <v>9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1</v>
      </c>
      <c r="F216" s="67">
        <f>SUM(F217:F218)</f>
        <v>1</v>
      </c>
      <c r="G216" s="10">
        <f>F216+Mai!G216</f>
        <v>11</v>
      </c>
    </row>
    <row r="217" spans="1:7" outlineLevel="1" x14ac:dyDescent="0.2">
      <c r="A217" s="5"/>
      <c r="B217" s="5"/>
      <c r="D217" s="5" t="s">
        <v>11</v>
      </c>
      <c r="E217" s="68">
        <v>1</v>
      </c>
      <c r="F217" s="68">
        <f>E217</f>
        <v>1</v>
      </c>
      <c r="G217" s="8">
        <f>F217+Mai!G217</f>
        <v>7</v>
      </c>
    </row>
    <row r="218" spans="1:7" outlineLevel="1" x14ac:dyDescent="0.2">
      <c r="A218" s="5"/>
      <c r="B218" s="5"/>
      <c r="C218" s="5"/>
      <c r="D218" s="5" t="s">
        <v>12</v>
      </c>
      <c r="E218" s="68">
        <v>0</v>
      </c>
      <c r="F218" s="68">
        <f>E218*4</f>
        <v>0</v>
      </c>
      <c r="G218" s="8">
        <f>F218+Mai!G218</f>
        <v>4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6077</v>
      </c>
      <c r="G219" s="13">
        <f>F219+Mai!G219</f>
        <v>30839</v>
      </c>
    </row>
    <row r="220" spans="1:7" x14ac:dyDescent="0.2">
      <c r="A220" s="5"/>
      <c r="B220" s="5"/>
      <c r="C220" s="5"/>
      <c r="D220" s="5"/>
      <c r="E220" s="68"/>
      <c r="F220" s="68"/>
      <c r="G220" s="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9279</v>
      </c>
      <c r="G221" s="10">
        <f>F221+Mai!G221</f>
        <v>50565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3202</v>
      </c>
      <c r="G222" s="8">
        <f>F222+Mai!G222</f>
        <v>19726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6077</v>
      </c>
      <c r="G223" s="8">
        <f>F223+Mai!G223</f>
        <v>30839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7405</v>
      </c>
      <c r="G224" s="10">
        <f>F224+Mai!G224</f>
        <v>45536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2543</v>
      </c>
      <c r="G225" s="8">
        <f>F225+Mai!G225</f>
        <v>17427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v>4862</v>
      </c>
      <c r="G226" s="8">
        <f>F226+Mai!G226</f>
        <v>28109</v>
      </c>
    </row>
    <row r="227" spans="1:7" ht="15" x14ac:dyDescent="0.25">
      <c r="A227" s="11"/>
      <c r="B227" s="5"/>
      <c r="C227" s="11"/>
      <c r="D227" s="11"/>
      <c r="G227" s="8"/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0</v>
      </c>
      <c r="F228" s="65">
        <f>SUM(F229,F243)</f>
        <v>0</v>
      </c>
      <c r="G228" s="16">
        <f>F228+Mai!G228</f>
        <v>13200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0</v>
      </c>
      <c r="F229" s="66">
        <f>SUM(F230:F233,F237,F240)</f>
        <v>0</v>
      </c>
      <c r="G229" s="13">
        <f>F229+Mai!G229</f>
        <v>5451</v>
      </c>
    </row>
    <row r="230" spans="1:7" x14ac:dyDescent="0.2">
      <c r="A230" s="5"/>
      <c r="B230" s="5"/>
      <c r="C230" s="9" t="s">
        <v>6</v>
      </c>
      <c r="D230" s="5"/>
      <c r="E230" s="67">
        <v>0</v>
      </c>
      <c r="F230" s="67">
        <f>E230</f>
        <v>0</v>
      </c>
      <c r="G230" s="10">
        <f>F230+Mai!G230</f>
        <v>5164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>E231</f>
        <v>0</v>
      </c>
      <c r="G231" s="10">
        <f>F231+Mai!G231</f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>E232</f>
        <v>0</v>
      </c>
      <c r="G232" s="10">
        <f>F232+Mai!G232</f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0</v>
      </c>
      <c r="F233" s="67">
        <f>SUM(F234:F236)</f>
        <v>0</v>
      </c>
      <c r="G233" s="10">
        <f>F233+Mai!G233</f>
        <v>86</v>
      </c>
    </row>
    <row r="234" spans="1:7" outlineLevel="1" x14ac:dyDescent="0.2">
      <c r="A234" s="5"/>
      <c r="B234" s="5"/>
      <c r="C234" s="9"/>
      <c r="D234" s="5" t="s">
        <v>6</v>
      </c>
      <c r="E234" s="68">
        <v>0</v>
      </c>
      <c r="F234" s="68">
        <f>E234</f>
        <v>0</v>
      </c>
      <c r="G234" s="8">
        <f>F234+Mai!G234</f>
        <v>86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>E235</f>
        <v>0</v>
      </c>
      <c r="G235" s="8">
        <f>F235+Mai!G235</f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>E236</f>
        <v>0</v>
      </c>
      <c r="G236" s="8">
        <f>F236+Mai!G236</f>
        <v>0</v>
      </c>
    </row>
    <row r="237" spans="1:7" x14ac:dyDescent="0.2">
      <c r="A237" s="5"/>
      <c r="B237" s="5"/>
      <c r="C237" s="9" t="s">
        <v>3</v>
      </c>
      <c r="E237" s="67">
        <f>SUM(E238:E239)</f>
        <v>0</v>
      </c>
      <c r="F237" s="67">
        <f>SUM(F238:F239)</f>
        <v>0</v>
      </c>
      <c r="G237" s="10">
        <f>F237+Mai!G237</f>
        <v>77</v>
      </c>
    </row>
    <row r="238" spans="1:7" outlineLevel="1" x14ac:dyDescent="0.2">
      <c r="A238" s="5"/>
      <c r="B238" s="5"/>
      <c r="D238" s="5" t="s">
        <v>9</v>
      </c>
      <c r="E238" s="68">
        <v>0</v>
      </c>
      <c r="F238" s="68">
        <f>E238</f>
        <v>0</v>
      </c>
      <c r="G238" s="8">
        <f>F238+Mai!G238</f>
        <v>77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8">
        <f>F239+Mai!G239</f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0</v>
      </c>
      <c r="F240" s="67">
        <f>SUM(F241:F242)</f>
        <v>0</v>
      </c>
      <c r="G240" s="10">
        <f>F240+Mai!G240</f>
        <v>124</v>
      </c>
    </row>
    <row r="241" spans="1:7" outlineLevel="1" x14ac:dyDescent="0.2">
      <c r="A241" s="5"/>
      <c r="B241" s="5"/>
      <c r="D241" s="5" t="s">
        <v>11</v>
      </c>
      <c r="E241" s="68">
        <v>0</v>
      </c>
      <c r="F241" s="68">
        <f>E241</f>
        <v>0</v>
      </c>
      <c r="G241" s="8">
        <f>F241+Mai!G241</f>
        <v>124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8">
        <f>F242+Mai!G242</f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0</v>
      </c>
      <c r="G243" s="13">
        <f>F243+Mai!G243</f>
        <v>7749</v>
      </c>
    </row>
    <row r="244" spans="1:7" x14ac:dyDescent="0.2">
      <c r="A244" s="5"/>
      <c r="B244" s="5"/>
      <c r="C244" s="5"/>
      <c r="D244" s="5"/>
      <c r="E244" s="68"/>
      <c r="F244" s="68"/>
      <c r="G244" s="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0</v>
      </c>
      <c r="G245" s="10">
        <f>F245+Mai!G245</f>
        <v>13200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0</v>
      </c>
      <c r="G246" s="8">
        <f>F246+Mai!G246</f>
        <v>5451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0</v>
      </c>
      <c r="G247" s="8">
        <f>F247+Mai!G247</f>
        <v>7749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10">
        <f>F248+Mai!G248</f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8">
        <f>F249+Mai!G249</f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f>SUM(F243)</f>
        <v>0</v>
      </c>
      <c r="G250" s="8">
        <f>F250+Mai!G250</f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72" t="s">
        <v>52</v>
      </c>
      <c r="F255" s="72" t="s">
        <v>52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7" ht="15.75" x14ac:dyDescent="0.25">
      <c r="B257" s="14" t="s">
        <v>75</v>
      </c>
      <c r="C257" s="14"/>
      <c r="D257" s="14"/>
      <c r="E257" s="13">
        <f>SUM(E258:E267)</f>
        <v>3170</v>
      </c>
      <c r="F257" s="13">
        <f>SUM(F258:F267)</f>
        <v>5423</v>
      </c>
      <c r="G257" s="13">
        <f>E257+Mai!G257</f>
        <v>32418</v>
      </c>
    </row>
    <row r="258" spans="1:7" x14ac:dyDescent="0.2">
      <c r="B258" s="9" t="s">
        <v>71</v>
      </c>
      <c r="C258" s="9"/>
      <c r="D258" s="9"/>
      <c r="E258" s="10">
        <v>319</v>
      </c>
      <c r="F258" s="10">
        <v>689</v>
      </c>
      <c r="G258" s="10">
        <f>E258+Mai!G258</f>
        <v>5897</v>
      </c>
    </row>
    <row r="259" spans="1:7" x14ac:dyDescent="0.2">
      <c r="B259" s="9" t="s">
        <v>18</v>
      </c>
      <c r="C259" s="9"/>
      <c r="D259" s="9"/>
      <c r="E259" s="10">
        <v>726</v>
      </c>
      <c r="F259" s="10">
        <v>1484</v>
      </c>
      <c r="G259" s="10">
        <f>E259+Mai!G259</f>
        <v>7833</v>
      </c>
    </row>
    <row r="260" spans="1:7" x14ac:dyDescent="0.2">
      <c r="B260" s="9" t="s">
        <v>19</v>
      </c>
      <c r="C260" s="9"/>
      <c r="D260" s="9"/>
      <c r="E260" s="10">
        <v>0</v>
      </c>
      <c r="F260" s="10">
        <v>0</v>
      </c>
      <c r="G260" s="10">
        <f>E260+Mai!G260</f>
        <v>0</v>
      </c>
    </row>
    <row r="261" spans="1:7" x14ac:dyDescent="0.2">
      <c r="B261" s="9" t="s">
        <v>20</v>
      </c>
      <c r="C261" s="9"/>
      <c r="D261" s="9"/>
      <c r="E261" s="10">
        <v>607</v>
      </c>
      <c r="F261" s="10">
        <v>743</v>
      </c>
      <c r="G261" s="10">
        <f>E261+Mai!G261</f>
        <v>5624</v>
      </c>
    </row>
    <row r="262" spans="1:7" x14ac:dyDescent="0.2">
      <c r="B262" s="9" t="s">
        <v>21</v>
      </c>
      <c r="C262" s="9"/>
      <c r="D262" s="9"/>
      <c r="E262" s="10">
        <v>352</v>
      </c>
      <c r="F262" s="10">
        <v>517</v>
      </c>
      <c r="G262" s="10">
        <f>E262+Mai!G262</f>
        <v>3874</v>
      </c>
    </row>
    <row r="263" spans="1:7" x14ac:dyDescent="0.2">
      <c r="B263" s="9" t="s">
        <v>22</v>
      </c>
      <c r="C263" s="9"/>
      <c r="D263" s="9"/>
      <c r="E263" s="10">
        <v>195</v>
      </c>
      <c r="F263" s="10">
        <v>248</v>
      </c>
      <c r="G263" s="10">
        <f>E263+Mai!G263</f>
        <v>1218</v>
      </c>
    </row>
    <row r="264" spans="1:7" x14ac:dyDescent="0.2">
      <c r="B264" s="9" t="s">
        <v>23</v>
      </c>
      <c r="C264" s="9"/>
      <c r="D264" s="9"/>
      <c r="E264" s="10">
        <v>607</v>
      </c>
      <c r="F264" s="10">
        <v>743</v>
      </c>
      <c r="G264" s="10">
        <f>E264+Mai!G264</f>
        <v>5624</v>
      </c>
    </row>
    <row r="265" spans="1:7" x14ac:dyDescent="0.2">
      <c r="B265" s="9" t="s">
        <v>24</v>
      </c>
      <c r="C265" s="9"/>
      <c r="D265" s="9"/>
      <c r="E265" s="10">
        <v>217</v>
      </c>
      <c r="F265" s="10">
        <v>232</v>
      </c>
      <c r="G265" s="10">
        <f>E265+Mai!G265</f>
        <v>1163</v>
      </c>
    </row>
    <row r="266" spans="1:7" x14ac:dyDescent="0.2">
      <c r="B266" s="9" t="s">
        <v>66</v>
      </c>
      <c r="C266" s="9"/>
      <c r="D266" s="9"/>
      <c r="E266" s="10">
        <v>147</v>
      </c>
      <c r="F266" s="10">
        <v>767</v>
      </c>
      <c r="G266" s="10">
        <f>E266+Mai!G266</f>
        <v>900</v>
      </c>
    </row>
    <row r="267" spans="1:7" x14ac:dyDescent="0.2">
      <c r="B267" s="9" t="s">
        <v>70</v>
      </c>
      <c r="C267" s="9"/>
      <c r="D267" s="9"/>
      <c r="E267" s="10">
        <v>0</v>
      </c>
      <c r="F267" s="10">
        <v>0</v>
      </c>
      <c r="G267" s="10">
        <f>E267+Mai!G267</f>
        <v>285</v>
      </c>
    </row>
    <row r="268" spans="1:7" x14ac:dyDescent="0.2">
      <c r="B268" s="5"/>
      <c r="C268" s="5"/>
      <c r="D268" s="5"/>
      <c r="E268" s="8"/>
      <c r="F268" s="8"/>
      <c r="G268" s="8"/>
    </row>
    <row r="269" spans="1:7" x14ac:dyDescent="0.2">
      <c r="B269" s="5" t="s">
        <v>72</v>
      </c>
      <c r="C269" s="5"/>
      <c r="D269" s="5"/>
      <c r="E269" s="8"/>
      <c r="F269" s="8"/>
      <c r="G269" s="8"/>
    </row>
    <row r="270" spans="1:7" x14ac:dyDescent="0.2">
      <c r="B270" s="5"/>
      <c r="C270" s="5"/>
      <c r="D270" s="5"/>
      <c r="E270" s="8"/>
      <c r="F270" s="8"/>
      <c r="G270" s="8"/>
    </row>
    <row r="272" spans="1:7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</row>
    <row r="273" spans="1:7" x14ac:dyDescent="0.2">
      <c r="A273" s="49"/>
      <c r="B273" s="50"/>
      <c r="C273" s="50"/>
      <c r="D273" s="51"/>
      <c r="E273" s="52"/>
      <c r="F273" s="53"/>
      <c r="G273" s="62"/>
    </row>
    <row r="274" spans="1:7" x14ac:dyDescent="0.2">
      <c r="A274" s="49"/>
      <c r="B274" s="50"/>
      <c r="C274" s="50"/>
      <c r="D274" s="51"/>
      <c r="E274" s="52"/>
      <c r="F274" s="53"/>
      <c r="G274" s="62"/>
    </row>
    <row r="275" spans="1:7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</row>
    <row r="276" spans="1:7" x14ac:dyDescent="0.2">
      <c r="A276" s="49"/>
      <c r="B276" s="50"/>
      <c r="C276" s="50"/>
      <c r="D276" s="51"/>
      <c r="E276" s="52"/>
      <c r="F276" s="53"/>
      <c r="G276" s="62"/>
    </row>
    <row r="277" spans="1:7" ht="15" x14ac:dyDescent="0.25">
      <c r="A277" s="54"/>
      <c r="B277" s="55"/>
      <c r="C277" s="55"/>
      <c r="D277" s="56"/>
      <c r="E277" s="57"/>
      <c r="F277" s="58"/>
      <c r="G277" s="63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71" customWidth="1"/>
    <col min="6" max="6" width="15.7109375" style="71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72" t="s">
        <v>53</v>
      </c>
      <c r="F1" s="72" t="s">
        <v>53</v>
      </c>
      <c r="G1" s="42" t="s">
        <v>77</v>
      </c>
    </row>
    <row r="2" spans="1:7" ht="15" x14ac:dyDescent="0.25">
      <c r="A2" s="1"/>
      <c r="B2" s="1"/>
      <c r="C2" s="1"/>
      <c r="D2" s="1"/>
      <c r="E2" s="73" t="s">
        <v>59</v>
      </c>
      <c r="F2" s="7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74">
        <f>SUM(E6,E31,E57,E81,E105,E129,E154,E178,E204,E228)</f>
        <v>26891</v>
      </c>
      <c r="F4" s="74">
        <f>SUM(F6,F31,F57,F81,F105,F129,F154,F178,F204,F228)</f>
        <v>49347</v>
      </c>
      <c r="G4" s="4">
        <f>F4+Jun!G4</f>
        <v>548669</v>
      </c>
    </row>
    <row r="5" spans="1:7" s="5" customFormat="1" x14ac:dyDescent="0.2">
      <c r="E5" s="71"/>
      <c r="F5" s="71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3872</v>
      </c>
      <c r="F6" s="65">
        <f>SUM(F7,F22)</f>
        <v>5960</v>
      </c>
      <c r="G6" s="16">
        <f>F6+Jun!G6</f>
        <v>97252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3872</v>
      </c>
      <c r="F7" s="66">
        <f>SUM(F8:F11,F15,F18,F21)</f>
        <v>4175</v>
      </c>
      <c r="G7" s="13">
        <f>F7+Jun!G7</f>
        <v>68273</v>
      </c>
    </row>
    <row r="8" spans="1:7" x14ac:dyDescent="0.2">
      <c r="A8" s="5"/>
      <c r="B8" s="5"/>
      <c r="C8" s="9" t="s">
        <v>6</v>
      </c>
      <c r="D8" s="5"/>
      <c r="E8" s="67">
        <v>3</v>
      </c>
      <c r="F8" s="67">
        <f>E8</f>
        <v>3</v>
      </c>
      <c r="G8" s="10">
        <f>F8+Jun!G8</f>
        <v>7206</v>
      </c>
    </row>
    <row r="9" spans="1:7" x14ac:dyDescent="0.2">
      <c r="A9" s="5"/>
      <c r="B9" s="5"/>
      <c r="C9" s="9" t="s">
        <v>7</v>
      </c>
      <c r="D9" s="5"/>
      <c r="E9" s="67">
        <v>3181</v>
      </c>
      <c r="F9" s="67">
        <f>E9</f>
        <v>3181</v>
      </c>
      <c r="G9" s="10">
        <f>F9+Jun!G9</f>
        <v>44593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>E10</f>
        <v>0</v>
      </c>
      <c r="G10" s="10">
        <f>F10+Jun!G10</f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66</v>
      </c>
      <c r="F11" s="67">
        <f>SUM(F12:F14)</f>
        <v>66</v>
      </c>
      <c r="G11" s="10">
        <f>F11+Jun!G11</f>
        <v>380</v>
      </c>
    </row>
    <row r="12" spans="1:7" outlineLevel="1" x14ac:dyDescent="0.2">
      <c r="A12" s="5"/>
      <c r="B12" s="5"/>
      <c r="C12" s="9"/>
      <c r="D12" s="5" t="s">
        <v>6</v>
      </c>
      <c r="E12" s="68">
        <v>1</v>
      </c>
      <c r="F12" s="68">
        <f>E12</f>
        <v>1</v>
      </c>
      <c r="G12" s="8">
        <f>F12+Jun!G12</f>
        <v>124</v>
      </c>
    </row>
    <row r="13" spans="1:7" outlineLevel="1" x14ac:dyDescent="0.2">
      <c r="A13" s="5"/>
      <c r="B13" s="5"/>
      <c r="C13" s="9"/>
      <c r="D13" s="5" t="s">
        <v>7</v>
      </c>
      <c r="E13" s="68">
        <v>65</v>
      </c>
      <c r="F13" s="68">
        <f>E13</f>
        <v>65</v>
      </c>
      <c r="G13" s="8">
        <f>F13+Jun!G13</f>
        <v>256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>E14</f>
        <v>0</v>
      </c>
      <c r="G14" s="8">
        <f>F14+Jun!G14</f>
        <v>0</v>
      </c>
    </row>
    <row r="15" spans="1:7" x14ac:dyDescent="0.2">
      <c r="A15" s="5"/>
      <c r="B15" s="5"/>
      <c r="C15" s="9" t="s">
        <v>3</v>
      </c>
      <c r="E15" s="67">
        <f>SUM(E16:E17)</f>
        <v>389</v>
      </c>
      <c r="F15" s="67">
        <f>SUM(F16:F17)</f>
        <v>389</v>
      </c>
      <c r="G15" s="10">
        <f>F15+Jun!G15</f>
        <v>6027</v>
      </c>
    </row>
    <row r="16" spans="1:7" outlineLevel="1" x14ac:dyDescent="0.2">
      <c r="A16" s="5"/>
      <c r="B16" s="5"/>
      <c r="D16" s="5" t="s">
        <v>9</v>
      </c>
      <c r="E16" s="68">
        <v>42</v>
      </c>
      <c r="F16" s="68">
        <f>E16</f>
        <v>42</v>
      </c>
      <c r="G16" s="8">
        <f>F16+Jun!G16</f>
        <v>278</v>
      </c>
    </row>
    <row r="17" spans="1:7" outlineLevel="1" x14ac:dyDescent="0.2">
      <c r="A17" s="5"/>
      <c r="B17" s="5"/>
      <c r="D17" s="5" t="s">
        <v>10</v>
      </c>
      <c r="E17" s="68">
        <v>347</v>
      </c>
      <c r="F17" s="68">
        <f>E17</f>
        <v>347</v>
      </c>
      <c r="G17" s="8">
        <f>F17+Jun!G17</f>
        <v>5749</v>
      </c>
    </row>
    <row r="18" spans="1:7" x14ac:dyDescent="0.2">
      <c r="A18" s="5"/>
      <c r="B18" s="5"/>
      <c r="C18" s="9" t="s">
        <v>2</v>
      </c>
      <c r="D18" s="5"/>
      <c r="E18" s="67">
        <f>SUM(E19:E20)</f>
        <v>233</v>
      </c>
      <c r="F18" s="67">
        <f>SUM(F19:F20)</f>
        <v>536</v>
      </c>
      <c r="G18" s="10">
        <f>F18+Jun!G18</f>
        <v>7567</v>
      </c>
    </row>
    <row r="19" spans="1:7" outlineLevel="1" x14ac:dyDescent="0.2">
      <c r="A19" s="5"/>
      <c r="B19" s="5"/>
      <c r="D19" s="5" t="s">
        <v>11</v>
      </c>
      <c r="E19" s="68">
        <v>132</v>
      </c>
      <c r="F19" s="68">
        <f>E19</f>
        <v>132</v>
      </c>
      <c r="G19" s="8">
        <f>F19+Jun!G19</f>
        <v>2747</v>
      </c>
    </row>
    <row r="20" spans="1:7" outlineLevel="1" x14ac:dyDescent="0.2">
      <c r="A20" s="5"/>
      <c r="B20" s="5"/>
      <c r="C20" s="5"/>
      <c r="D20" s="5" t="s">
        <v>12</v>
      </c>
      <c r="E20" s="68">
        <v>101</v>
      </c>
      <c r="F20" s="68">
        <f>E20*4</f>
        <v>404</v>
      </c>
      <c r="G20" s="8">
        <f>F20+Jun!G20</f>
        <v>4820</v>
      </c>
    </row>
    <row r="21" spans="1:7" x14ac:dyDescent="0.2">
      <c r="A21" s="5"/>
      <c r="B21" s="5"/>
      <c r="C21" s="9" t="s">
        <v>26</v>
      </c>
      <c r="D21" s="5"/>
      <c r="E21" s="67">
        <v>0</v>
      </c>
      <c r="F21" s="67">
        <f>E21*4</f>
        <v>0</v>
      </c>
      <c r="G21" s="10">
        <f>F21+Jun!G21</f>
        <v>2500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1785</v>
      </c>
      <c r="G22" s="13">
        <f>F22+Jun!G22</f>
        <v>28979</v>
      </c>
    </row>
    <row r="23" spans="1:7" x14ac:dyDescent="0.2">
      <c r="A23" s="5"/>
      <c r="B23" s="5"/>
      <c r="C23" s="5"/>
      <c r="D23" s="5"/>
      <c r="E23" s="68"/>
      <c r="F23" s="68"/>
      <c r="G23" s="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5960</v>
      </c>
      <c r="G24" s="10">
        <f>F24+Jun!G24</f>
        <v>97252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4175</v>
      </c>
      <c r="G25" s="8">
        <f>F25+Jun!G25</f>
        <v>68273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1785</v>
      </c>
      <c r="G26" s="8">
        <f>F26+Jun!G26</f>
        <v>28979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5839</v>
      </c>
      <c r="G27" s="10">
        <f>F27+Jun!G27</f>
        <v>80185</v>
      </c>
    </row>
    <row r="28" spans="1:7" x14ac:dyDescent="0.2">
      <c r="A28" s="5"/>
      <c r="B28" s="5" t="s">
        <v>16</v>
      </c>
      <c r="C28" s="5"/>
      <c r="D28" s="5"/>
      <c r="E28" s="68"/>
      <c r="F28" s="68">
        <f>SUM(F9,F10,F13,F14,F17,F19,F20,F21)</f>
        <v>4129</v>
      </c>
      <c r="G28" s="8">
        <f>F28+Jun!G28</f>
        <v>59238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1710</v>
      </c>
      <c r="G29" s="8">
        <f>F29+Jun!G29</f>
        <v>20947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12"/>
    </row>
    <row r="31" spans="1:7" ht="18" x14ac:dyDescent="0.25">
      <c r="A31" s="15" t="s">
        <v>18</v>
      </c>
      <c r="B31" s="6"/>
      <c r="C31" s="6"/>
      <c r="D31" s="7"/>
      <c r="E31" s="65">
        <f>SUM(E32,E48)</f>
        <v>11968</v>
      </c>
      <c r="F31" s="65">
        <f>SUM(F32,F48)</f>
        <v>17847</v>
      </c>
      <c r="G31" s="16">
        <f>F31+Jun!G31</f>
        <v>153283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11968</v>
      </c>
      <c r="F32" s="66">
        <f>SUM(F33:F36,F40,F43,F46,F47)</f>
        <v>12022</v>
      </c>
      <c r="G32" s="13">
        <f>F32+Jun!G32</f>
        <v>96576</v>
      </c>
    </row>
    <row r="33" spans="1:7" x14ac:dyDescent="0.2">
      <c r="A33" s="5"/>
      <c r="B33" s="9"/>
      <c r="C33" s="9" t="s">
        <v>68</v>
      </c>
      <c r="D33" s="5"/>
      <c r="E33" s="67">
        <v>3593</v>
      </c>
      <c r="F33" s="67">
        <f>E33</f>
        <v>3593</v>
      </c>
      <c r="G33" s="10">
        <f>F33+Jun!G33</f>
        <v>20654</v>
      </c>
    </row>
    <row r="34" spans="1:7" x14ac:dyDescent="0.2">
      <c r="A34" s="5"/>
      <c r="B34" s="5"/>
      <c r="C34" s="9" t="s">
        <v>25</v>
      </c>
      <c r="D34" s="5"/>
      <c r="E34" s="67">
        <v>7641</v>
      </c>
      <c r="F34" s="67">
        <f>E34</f>
        <v>7641</v>
      </c>
      <c r="G34" s="10">
        <f>F34+Jun!G34</f>
        <v>66440</v>
      </c>
    </row>
    <row r="35" spans="1:7" x14ac:dyDescent="0.2">
      <c r="A35" s="5"/>
      <c r="B35" s="5"/>
      <c r="C35" s="9" t="s">
        <v>69</v>
      </c>
      <c r="D35" s="5"/>
      <c r="E35" s="67">
        <v>0</v>
      </c>
      <c r="F35" s="67">
        <f>E35</f>
        <v>0</v>
      </c>
      <c r="G35" s="10">
        <f>F35+Jun!G35</f>
        <v>6</v>
      </c>
    </row>
    <row r="36" spans="1:7" x14ac:dyDescent="0.2">
      <c r="A36" s="5"/>
      <c r="B36" s="5"/>
      <c r="C36" s="9" t="s">
        <v>13</v>
      </c>
      <c r="D36" s="5"/>
      <c r="E36" s="67">
        <f>SUM(E37:E39)</f>
        <v>156</v>
      </c>
      <c r="F36" s="67">
        <f>SUM(F37:F39)</f>
        <v>156</v>
      </c>
      <c r="G36" s="10">
        <f>F36+Jun!G36</f>
        <v>1050</v>
      </c>
    </row>
    <row r="37" spans="1:7" x14ac:dyDescent="0.2">
      <c r="A37" s="5"/>
      <c r="B37" s="5"/>
      <c r="C37" s="9"/>
      <c r="D37" s="5" t="s">
        <v>68</v>
      </c>
      <c r="E37" s="68">
        <v>0</v>
      </c>
      <c r="F37" s="68">
        <f>E37</f>
        <v>0</v>
      </c>
      <c r="G37" s="8">
        <f>F37+Jun!G37</f>
        <v>112</v>
      </c>
    </row>
    <row r="38" spans="1:7" outlineLevel="1" x14ac:dyDescent="0.2">
      <c r="A38" s="5"/>
      <c r="B38" s="5"/>
      <c r="C38" s="9"/>
      <c r="D38" s="5" t="s">
        <v>25</v>
      </c>
      <c r="E38" s="68">
        <v>156</v>
      </c>
      <c r="F38" s="68">
        <f>E38</f>
        <v>156</v>
      </c>
      <c r="G38" s="8">
        <f>F38+Jun!G38</f>
        <v>938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8">
        <f>F39+Jun!G39</f>
        <v>0</v>
      </c>
    </row>
    <row r="40" spans="1:7" x14ac:dyDescent="0.2">
      <c r="A40" s="5"/>
      <c r="B40" s="5"/>
      <c r="C40" s="9" t="s">
        <v>3</v>
      </c>
      <c r="E40" s="67">
        <f>SUM(E41:E42)</f>
        <v>488</v>
      </c>
      <c r="F40" s="67">
        <f>SUM(F41:F42)</f>
        <v>488</v>
      </c>
      <c r="G40" s="10">
        <f>F40+Jun!G40</f>
        <v>4546</v>
      </c>
    </row>
    <row r="41" spans="1:7" outlineLevel="1" x14ac:dyDescent="0.2">
      <c r="A41" s="5"/>
      <c r="B41" s="5"/>
      <c r="D41" s="5" t="s">
        <v>9</v>
      </c>
      <c r="E41" s="68">
        <v>3</v>
      </c>
      <c r="F41" s="68">
        <f>E41</f>
        <v>3</v>
      </c>
      <c r="G41" s="8">
        <f>F41+Jun!G41</f>
        <v>41</v>
      </c>
    </row>
    <row r="42" spans="1:7" outlineLevel="1" x14ac:dyDescent="0.2">
      <c r="A42" s="5"/>
      <c r="B42" s="5"/>
      <c r="D42" s="5" t="s">
        <v>10</v>
      </c>
      <c r="E42" s="68">
        <v>485</v>
      </c>
      <c r="F42" s="68">
        <f>E42</f>
        <v>485</v>
      </c>
      <c r="G42" s="8">
        <f>F42+Jun!G42</f>
        <v>4505</v>
      </c>
    </row>
    <row r="43" spans="1:7" x14ac:dyDescent="0.2">
      <c r="A43" s="5"/>
      <c r="B43" s="5"/>
      <c r="C43" s="9" t="s">
        <v>2</v>
      </c>
      <c r="D43" s="5"/>
      <c r="E43" s="67">
        <f>SUM(E44:E45)</f>
        <v>49</v>
      </c>
      <c r="F43" s="67">
        <f>SUM(F44:F45)</f>
        <v>100</v>
      </c>
      <c r="G43" s="10">
        <f>F43+Jun!G43</f>
        <v>1242</v>
      </c>
    </row>
    <row r="44" spans="1:7" outlineLevel="1" x14ac:dyDescent="0.2">
      <c r="A44" s="5"/>
      <c r="B44" s="5"/>
      <c r="D44" s="5" t="s">
        <v>11</v>
      </c>
      <c r="E44" s="68">
        <v>32</v>
      </c>
      <c r="F44" s="68">
        <f>E44</f>
        <v>32</v>
      </c>
      <c r="G44" s="8">
        <f>F44+Jun!G44</f>
        <v>402</v>
      </c>
    </row>
    <row r="45" spans="1:7" outlineLevel="1" x14ac:dyDescent="0.2">
      <c r="A45" s="5"/>
      <c r="B45" s="5"/>
      <c r="C45" s="5"/>
      <c r="D45" s="5" t="s">
        <v>12</v>
      </c>
      <c r="E45" s="68">
        <v>17</v>
      </c>
      <c r="F45" s="68">
        <f>E45*4</f>
        <v>68</v>
      </c>
      <c r="G45" s="8">
        <f>F45+Jun!G45</f>
        <v>840</v>
      </c>
    </row>
    <row r="46" spans="1:7" x14ac:dyDescent="0.2">
      <c r="A46" s="5"/>
      <c r="B46" s="5"/>
      <c r="C46" s="9" t="s">
        <v>26</v>
      </c>
      <c r="D46" s="5"/>
      <c r="E46" s="67">
        <v>1</v>
      </c>
      <c r="F46" s="67">
        <f>E46*4</f>
        <v>4</v>
      </c>
      <c r="G46" s="10">
        <f>F46+Jun!G46</f>
        <v>528</v>
      </c>
    </row>
    <row r="47" spans="1:7" x14ac:dyDescent="0.2">
      <c r="A47" s="5"/>
      <c r="B47" s="5"/>
      <c r="C47" s="9" t="s">
        <v>27</v>
      </c>
      <c r="D47" s="5"/>
      <c r="E47" s="67">
        <v>40</v>
      </c>
      <c r="F47" s="67">
        <f>E47</f>
        <v>40</v>
      </c>
      <c r="G47" s="10">
        <f>F47+Jun!G47</f>
        <v>2110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5825</v>
      </c>
      <c r="G48" s="13">
        <f>F48+Jun!G48</f>
        <v>56707</v>
      </c>
    </row>
    <row r="49" spans="1:7" x14ac:dyDescent="0.2">
      <c r="A49" s="5"/>
      <c r="B49" s="5"/>
      <c r="C49" s="5"/>
      <c r="D49" s="5"/>
      <c r="E49" s="68"/>
      <c r="F49" s="68"/>
      <c r="G49" s="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17847</v>
      </c>
      <c r="G50" s="10">
        <f>F50+Jun!G50</f>
        <v>153277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12022</v>
      </c>
      <c r="G51" s="8">
        <f>F51+Jun!G51</f>
        <v>96570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5825</v>
      </c>
      <c r="G52" s="8">
        <f>F52+Jun!G52</f>
        <v>56707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10987</v>
      </c>
      <c r="G53" s="10">
        <f>F53+Jun!G53</f>
        <v>100703</v>
      </c>
    </row>
    <row r="54" spans="1:7" x14ac:dyDescent="0.2">
      <c r="A54" s="5"/>
      <c r="B54" s="5" t="s">
        <v>16</v>
      </c>
      <c r="C54" s="5"/>
      <c r="D54" s="5"/>
      <c r="E54" s="68"/>
      <c r="F54" s="68">
        <f>SUM(F34,F35,F38,F39,F42,F44,F45,F46,F47)</f>
        <v>8426</v>
      </c>
      <c r="G54" s="8">
        <f>F54+Jun!G54</f>
        <v>64850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v>2561</v>
      </c>
      <c r="G55" s="8">
        <f>F55+Jun!G55</f>
        <v>35853</v>
      </c>
    </row>
    <row r="56" spans="1:7" x14ac:dyDescent="0.2">
      <c r="A56" s="5"/>
      <c r="B56" s="5"/>
      <c r="C56" s="5"/>
      <c r="D56" s="5"/>
      <c r="E56" s="68"/>
      <c r="F56" s="68"/>
      <c r="G56" s="8"/>
    </row>
    <row r="57" spans="1:7" ht="18" x14ac:dyDescent="0.25">
      <c r="A57" s="15" t="s">
        <v>19</v>
      </c>
      <c r="B57" s="6"/>
      <c r="C57" s="6"/>
      <c r="D57" s="7"/>
      <c r="E57" s="65">
        <f>SUM(E58,E72)</f>
        <v>1671</v>
      </c>
      <c r="F57" s="65">
        <f>SUM(F58,F72)</f>
        <v>2750</v>
      </c>
      <c r="G57" s="16">
        <f>F57+Jun!G57</f>
        <v>32972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1671</v>
      </c>
      <c r="F58" s="66">
        <f>SUM(F59:F62,F66,F69)</f>
        <v>1695</v>
      </c>
      <c r="G58" s="13">
        <f>F58+Jun!G58</f>
        <v>7984</v>
      </c>
    </row>
    <row r="59" spans="1:7" x14ac:dyDescent="0.2">
      <c r="A59" s="5"/>
      <c r="B59" s="5"/>
      <c r="C59" s="9" t="s">
        <v>6</v>
      </c>
      <c r="D59" s="5"/>
      <c r="E59" s="67">
        <v>1621</v>
      </c>
      <c r="F59" s="67">
        <f>E59</f>
        <v>1621</v>
      </c>
      <c r="G59" s="10">
        <f>F59+Jun!G59</f>
        <v>7723</v>
      </c>
    </row>
    <row r="60" spans="1:7" x14ac:dyDescent="0.2">
      <c r="A60" s="5"/>
      <c r="B60" s="5"/>
      <c r="C60" s="9" t="s">
        <v>7</v>
      </c>
      <c r="D60" s="5"/>
      <c r="E60" s="67">
        <v>0</v>
      </c>
      <c r="F60" s="67">
        <f>E60</f>
        <v>0</v>
      </c>
      <c r="G60" s="10">
        <f>F60+Jun!G60</f>
        <v>0</v>
      </c>
    </row>
    <row r="61" spans="1:7" x14ac:dyDescent="0.2">
      <c r="A61" s="5"/>
      <c r="B61" s="5"/>
      <c r="C61" s="9" t="s">
        <v>8</v>
      </c>
      <c r="D61" s="5"/>
      <c r="E61" s="67">
        <v>0</v>
      </c>
      <c r="F61" s="67">
        <f>E61</f>
        <v>0</v>
      </c>
      <c r="G61" s="10">
        <f>F61+Jun!G61</f>
        <v>0</v>
      </c>
    </row>
    <row r="62" spans="1:7" x14ac:dyDescent="0.2">
      <c r="A62" s="5"/>
      <c r="B62" s="5"/>
      <c r="C62" s="9" t="s">
        <v>13</v>
      </c>
      <c r="D62" s="5"/>
      <c r="E62" s="67">
        <f>SUM(E63:E65)</f>
        <v>28</v>
      </c>
      <c r="F62" s="67">
        <f>SUM(F63:F65)</f>
        <v>28</v>
      </c>
      <c r="G62" s="10">
        <f>F62+Jun!G62</f>
        <v>86</v>
      </c>
    </row>
    <row r="63" spans="1:7" outlineLevel="1" x14ac:dyDescent="0.2">
      <c r="A63" s="5"/>
      <c r="B63" s="5"/>
      <c r="C63" s="9"/>
      <c r="D63" s="5" t="s">
        <v>6</v>
      </c>
      <c r="E63" s="68">
        <v>28</v>
      </c>
      <c r="F63" s="68">
        <f>E63</f>
        <v>28</v>
      </c>
      <c r="G63" s="8">
        <f>F63+Jun!G63</f>
        <v>86</v>
      </c>
    </row>
    <row r="64" spans="1:7" outlineLevel="1" x14ac:dyDescent="0.2">
      <c r="A64" s="5"/>
      <c r="B64" s="5"/>
      <c r="C64" s="9"/>
      <c r="D64" s="5" t="s">
        <v>7</v>
      </c>
      <c r="E64" s="68">
        <v>0</v>
      </c>
      <c r="F64" s="68">
        <f>E64</f>
        <v>0</v>
      </c>
      <c r="G64" s="8">
        <f>F64+Jun!G64</f>
        <v>0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>E65</f>
        <v>0</v>
      </c>
      <c r="G65" s="8">
        <f>F65+Jun!G65</f>
        <v>0</v>
      </c>
    </row>
    <row r="66" spans="1:7" x14ac:dyDescent="0.2">
      <c r="A66" s="5"/>
      <c r="B66" s="5"/>
      <c r="C66" s="9" t="s">
        <v>3</v>
      </c>
      <c r="E66" s="67">
        <f>SUM(E67:E68)</f>
        <v>5</v>
      </c>
      <c r="F66" s="67">
        <f>SUM(F67:F68)</f>
        <v>5</v>
      </c>
      <c r="G66" s="10">
        <f>F66+Jun!G66</f>
        <v>29</v>
      </c>
    </row>
    <row r="67" spans="1:7" outlineLevel="1" x14ac:dyDescent="0.2">
      <c r="A67" s="5"/>
      <c r="B67" s="5"/>
      <c r="D67" s="5" t="s">
        <v>9</v>
      </c>
      <c r="E67" s="68">
        <v>0</v>
      </c>
      <c r="F67" s="68">
        <f>E67</f>
        <v>0</v>
      </c>
      <c r="G67" s="8">
        <f>F67+Jun!G67</f>
        <v>0</v>
      </c>
    </row>
    <row r="68" spans="1:7" outlineLevel="1" x14ac:dyDescent="0.2">
      <c r="A68" s="5"/>
      <c r="B68" s="5"/>
      <c r="D68" s="5" t="s">
        <v>10</v>
      </c>
      <c r="E68" s="68">
        <v>5</v>
      </c>
      <c r="F68" s="68">
        <f>E68</f>
        <v>5</v>
      </c>
      <c r="G68" s="8">
        <f>F68+Jun!G68</f>
        <v>29</v>
      </c>
    </row>
    <row r="69" spans="1:7" x14ac:dyDescent="0.2">
      <c r="A69" s="5"/>
      <c r="B69" s="5"/>
      <c r="C69" s="9" t="s">
        <v>2</v>
      </c>
      <c r="D69" s="5"/>
      <c r="E69" s="67">
        <f>SUM(E70:E71)</f>
        <v>17</v>
      </c>
      <c r="F69" s="67">
        <f>SUM(F70:F71)</f>
        <v>41</v>
      </c>
      <c r="G69" s="10">
        <f>F69+Jun!G69</f>
        <v>146</v>
      </c>
    </row>
    <row r="70" spans="1:7" outlineLevel="1" x14ac:dyDescent="0.2">
      <c r="A70" s="5"/>
      <c r="B70" s="5"/>
      <c r="D70" s="5" t="s">
        <v>11</v>
      </c>
      <c r="E70" s="68">
        <v>9</v>
      </c>
      <c r="F70" s="68">
        <f>E70</f>
        <v>9</v>
      </c>
      <c r="G70" s="8">
        <f>F70+Jun!G70</f>
        <v>46</v>
      </c>
    </row>
    <row r="71" spans="1:7" outlineLevel="1" x14ac:dyDescent="0.2">
      <c r="A71" s="5"/>
      <c r="B71" s="5"/>
      <c r="C71" s="5"/>
      <c r="D71" s="5" t="s">
        <v>12</v>
      </c>
      <c r="E71" s="68">
        <v>8</v>
      </c>
      <c r="F71" s="68">
        <f>E71*4</f>
        <v>32</v>
      </c>
      <c r="G71" s="8">
        <f>F71+Jun!G71</f>
        <v>100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1055</v>
      </c>
      <c r="G72" s="13">
        <f>F72+Jun!G72</f>
        <v>24988</v>
      </c>
    </row>
    <row r="73" spans="1:7" x14ac:dyDescent="0.2">
      <c r="A73" s="5"/>
      <c r="B73" s="5"/>
      <c r="C73" s="5"/>
      <c r="D73" s="5"/>
      <c r="E73" s="68"/>
      <c r="F73" s="68"/>
      <c r="G73" s="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1803</v>
      </c>
      <c r="G74" s="10">
        <f>F74+Jun!G74</f>
        <v>8733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1695</v>
      </c>
      <c r="G75" s="8">
        <f>F75+Jun!G75</f>
        <v>7984</v>
      </c>
    </row>
    <row r="76" spans="1:7" x14ac:dyDescent="0.2">
      <c r="A76" s="9"/>
      <c r="B76" s="5" t="s">
        <v>17</v>
      </c>
      <c r="C76" s="5"/>
      <c r="D76" s="9"/>
      <c r="E76" s="68"/>
      <c r="F76" s="68">
        <v>108</v>
      </c>
      <c r="G76" s="8">
        <f>F76+Jun!G76</f>
        <v>749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945</v>
      </c>
      <c r="G77" s="10">
        <f>F77+Jun!G77</f>
        <v>24297</v>
      </c>
    </row>
    <row r="78" spans="1:7" x14ac:dyDescent="0.2">
      <c r="A78" s="5"/>
      <c r="B78" s="5" t="s">
        <v>16</v>
      </c>
      <c r="C78" s="5"/>
      <c r="D78" s="5"/>
      <c r="E78" s="68"/>
      <c r="F78" s="68">
        <v>0</v>
      </c>
      <c r="G78" s="8">
        <f>F78+Jun!G78</f>
        <v>0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v>945</v>
      </c>
      <c r="G79" s="8">
        <f>F79+Jun!G79</f>
        <v>24297</v>
      </c>
    </row>
    <row r="80" spans="1:7" x14ac:dyDescent="0.2">
      <c r="A80" s="9"/>
      <c r="B80" s="9"/>
      <c r="C80" s="9"/>
      <c r="D80" s="9"/>
      <c r="E80" s="67"/>
      <c r="F80" s="67"/>
      <c r="G80" s="10"/>
    </row>
    <row r="81" spans="1:7" ht="18" x14ac:dyDescent="0.25">
      <c r="A81" s="15" t="s">
        <v>20</v>
      </c>
      <c r="B81" s="6"/>
      <c r="C81" s="6"/>
      <c r="D81" s="7"/>
      <c r="E81" s="65">
        <f>SUM(E82,E96)</f>
        <v>2367</v>
      </c>
      <c r="F81" s="65">
        <f>SUM(F82,F96)</f>
        <v>5268</v>
      </c>
      <c r="G81" s="16">
        <f>F81+Jun!G81</f>
        <v>54834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2367</v>
      </c>
      <c r="F82" s="66">
        <f>SUM(F83:F86,F90,F93)</f>
        <v>2526</v>
      </c>
      <c r="G82" s="13">
        <f>F82+Jun!G82</f>
        <v>27063</v>
      </c>
    </row>
    <row r="83" spans="1:7" x14ac:dyDescent="0.2">
      <c r="A83" s="5"/>
      <c r="B83" s="5"/>
      <c r="C83" s="9" t="s">
        <v>6</v>
      </c>
      <c r="D83" s="5"/>
      <c r="E83" s="67">
        <v>0</v>
      </c>
      <c r="F83" s="67">
        <f>E83</f>
        <v>0</v>
      </c>
      <c r="G83" s="10">
        <f>F83+Jun!G83</f>
        <v>8005</v>
      </c>
    </row>
    <row r="84" spans="1:7" x14ac:dyDescent="0.2">
      <c r="A84" s="5"/>
      <c r="B84" s="5"/>
      <c r="C84" s="9" t="s">
        <v>7</v>
      </c>
      <c r="D84" s="5"/>
      <c r="E84" s="67">
        <v>1918</v>
      </c>
      <c r="F84" s="67">
        <f>E84</f>
        <v>1918</v>
      </c>
      <c r="G84" s="10">
        <f>F84+Jun!G84</f>
        <v>6864</v>
      </c>
    </row>
    <row r="85" spans="1:7" x14ac:dyDescent="0.2">
      <c r="A85" s="5"/>
      <c r="B85" s="5"/>
      <c r="C85" s="9" t="s">
        <v>8</v>
      </c>
      <c r="D85" s="5"/>
      <c r="E85" s="67">
        <v>104</v>
      </c>
      <c r="F85" s="67">
        <f>E85</f>
        <v>104</v>
      </c>
      <c r="G85" s="10">
        <f>F85+Jun!G85</f>
        <v>8162</v>
      </c>
    </row>
    <row r="86" spans="1:7" x14ac:dyDescent="0.2">
      <c r="A86" s="5"/>
      <c r="B86" s="5"/>
      <c r="C86" s="9" t="s">
        <v>13</v>
      </c>
      <c r="D86" s="5"/>
      <c r="E86" s="67">
        <f>SUM(E87:E89)</f>
        <v>12</v>
      </c>
      <c r="F86" s="67">
        <f>SUM(F87:F89)</f>
        <v>12</v>
      </c>
      <c r="G86" s="10">
        <f>F86+Jun!G86</f>
        <v>64</v>
      </c>
    </row>
    <row r="87" spans="1:7" outlineLevel="1" x14ac:dyDescent="0.2">
      <c r="A87" s="5"/>
      <c r="B87" s="5"/>
      <c r="C87" s="9"/>
      <c r="D87" s="5" t="s">
        <v>6</v>
      </c>
      <c r="E87" s="68">
        <v>12</v>
      </c>
      <c r="F87" s="68">
        <f>E87</f>
        <v>12</v>
      </c>
      <c r="G87" s="8">
        <f>F87+Jun!G87</f>
        <v>64</v>
      </c>
    </row>
    <row r="88" spans="1:7" outlineLevel="1" x14ac:dyDescent="0.2">
      <c r="A88" s="5"/>
      <c r="B88" s="5"/>
      <c r="C88" s="9"/>
      <c r="D88" s="5" t="s">
        <v>7</v>
      </c>
      <c r="E88" s="68">
        <v>0</v>
      </c>
      <c r="F88" s="68">
        <f>E88</f>
        <v>0</v>
      </c>
      <c r="G88" s="8">
        <f>F88+Jun!G88</f>
        <v>0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>E89</f>
        <v>0</v>
      </c>
      <c r="G89" s="8">
        <f>F89+Jun!G89</f>
        <v>0</v>
      </c>
    </row>
    <row r="90" spans="1:7" x14ac:dyDescent="0.2">
      <c r="A90" s="5"/>
      <c r="B90" s="5"/>
      <c r="C90" s="9" t="s">
        <v>3</v>
      </c>
      <c r="E90" s="67">
        <f>SUM(E91:E92)</f>
        <v>227</v>
      </c>
      <c r="F90" s="67">
        <f>SUM(F91:F92)</f>
        <v>227</v>
      </c>
      <c r="G90" s="10">
        <f>F90+Jun!G90</f>
        <v>2270</v>
      </c>
    </row>
    <row r="91" spans="1:7" outlineLevel="1" x14ac:dyDescent="0.2">
      <c r="A91" s="5"/>
      <c r="B91" s="5"/>
      <c r="D91" s="5" t="s">
        <v>9</v>
      </c>
      <c r="E91" s="68">
        <v>21</v>
      </c>
      <c r="F91" s="68">
        <f>E91</f>
        <v>21</v>
      </c>
      <c r="G91" s="8">
        <f>F91+Jun!G91</f>
        <v>212</v>
      </c>
    </row>
    <row r="92" spans="1:7" outlineLevel="1" x14ac:dyDescent="0.2">
      <c r="A92" s="5"/>
      <c r="B92" s="5"/>
      <c r="D92" s="5" t="s">
        <v>10</v>
      </c>
      <c r="E92" s="68">
        <v>206</v>
      </c>
      <c r="F92" s="68">
        <f>E92</f>
        <v>206</v>
      </c>
      <c r="G92" s="8">
        <f>F92+Jun!G92</f>
        <v>2058</v>
      </c>
    </row>
    <row r="93" spans="1:7" x14ac:dyDescent="0.2">
      <c r="A93" s="5"/>
      <c r="B93" s="5"/>
      <c r="C93" s="9" t="s">
        <v>2</v>
      </c>
      <c r="D93" s="5"/>
      <c r="E93" s="67">
        <f>SUM(E94:E95)</f>
        <v>106</v>
      </c>
      <c r="F93" s="67">
        <f>SUM(F94:F95)</f>
        <v>265</v>
      </c>
      <c r="G93" s="10">
        <f>F93+Jun!G93</f>
        <v>1698</v>
      </c>
    </row>
    <row r="94" spans="1:7" outlineLevel="1" x14ac:dyDescent="0.2">
      <c r="A94" s="5"/>
      <c r="B94" s="5"/>
      <c r="D94" s="5" t="s">
        <v>11</v>
      </c>
      <c r="E94" s="68">
        <v>53</v>
      </c>
      <c r="F94" s="68">
        <f>E94</f>
        <v>53</v>
      </c>
      <c r="G94" s="8">
        <f>F94+Jun!G94</f>
        <v>366</v>
      </c>
    </row>
    <row r="95" spans="1:7" outlineLevel="1" x14ac:dyDescent="0.2">
      <c r="A95" s="5"/>
      <c r="B95" s="5"/>
      <c r="C95" s="5"/>
      <c r="D95" s="5" t="s">
        <v>12</v>
      </c>
      <c r="E95" s="68">
        <v>53</v>
      </c>
      <c r="F95" s="68">
        <f>E95*4</f>
        <v>212</v>
      </c>
      <c r="G95" s="8">
        <f>F95+Jun!G95</f>
        <v>1332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2742</v>
      </c>
      <c r="G96" s="13">
        <f>F96+Jun!G96</f>
        <v>27771</v>
      </c>
    </row>
    <row r="97" spans="1:7" x14ac:dyDescent="0.2">
      <c r="A97" s="5"/>
      <c r="B97" s="5"/>
      <c r="C97" s="5"/>
      <c r="D97" s="5"/>
      <c r="E97" s="68"/>
      <c r="F97" s="68"/>
      <c r="G97" s="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5065</v>
      </c>
      <c r="G98" s="10">
        <f>F98+Jun!G98</f>
        <v>39423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2422</v>
      </c>
      <c r="G99" s="8">
        <f>F99+Jun!G99</f>
        <v>18901</v>
      </c>
    </row>
    <row r="100" spans="1:7" x14ac:dyDescent="0.2">
      <c r="A100" s="9"/>
      <c r="B100" s="5" t="s">
        <v>17</v>
      </c>
      <c r="C100" s="5"/>
      <c r="D100" s="9"/>
      <c r="E100" s="68"/>
      <c r="F100" s="68">
        <f>SUM(F96)-99</f>
        <v>2643</v>
      </c>
      <c r="G100" s="8">
        <f>F100+Jun!G100</f>
        <v>20522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5235</v>
      </c>
      <c r="G101" s="10">
        <f>F101+Jun!G101</f>
        <v>36369</v>
      </c>
    </row>
    <row r="102" spans="1:7" x14ac:dyDescent="0.2">
      <c r="A102" s="5"/>
      <c r="B102" s="5" t="s">
        <v>16</v>
      </c>
      <c r="C102" s="5"/>
      <c r="D102" s="5"/>
      <c r="E102" s="68"/>
      <c r="F102" s="68">
        <f>SUM(F84,F85,F88,F89,F92,F94,F95)</f>
        <v>2493</v>
      </c>
      <c r="G102" s="8">
        <f>F102+Jun!G102</f>
        <v>17665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f>SUM(F96)</f>
        <v>2742</v>
      </c>
      <c r="G103" s="8">
        <f>F103+Jun!G103</f>
        <v>18704</v>
      </c>
    </row>
    <row r="104" spans="1:7" x14ac:dyDescent="0.2">
      <c r="A104" s="9"/>
      <c r="B104" s="5"/>
      <c r="C104" s="5"/>
      <c r="D104" s="5"/>
      <c r="E104" s="68"/>
      <c r="F104" s="68"/>
      <c r="G104" s="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1269</v>
      </c>
      <c r="F105" s="65">
        <f>SUM(F106,F120)</f>
        <v>2254</v>
      </c>
      <c r="G105" s="16">
        <f>F105+Jun!G105</f>
        <v>51467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1269</v>
      </c>
      <c r="F106" s="66">
        <f>SUM(F107:F110,F114,F117)</f>
        <v>1278</v>
      </c>
      <c r="G106" s="13">
        <f>F106+Jun!G106</f>
        <v>14519</v>
      </c>
    </row>
    <row r="107" spans="1:7" x14ac:dyDescent="0.2">
      <c r="A107" s="5"/>
      <c r="B107" s="5"/>
      <c r="C107" s="9" t="s">
        <v>6</v>
      </c>
      <c r="D107" s="5"/>
      <c r="E107" s="67">
        <v>0</v>
      </c>
      <c r="F107" s="67">
        <f>E107</f>
        <v>0</v>
      </c>
      <c r="G107" s="10">
        <f>F107+Jun!G107</f>
        <v>0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>E108</f>
        <v>0</v>
      </c>
      <c r="G108" s="10">
        <f>F108+Jun!G108</f>
        <v>0</v>
      </c>
    </row>
    <row r="109" spans="1:7" x14ac:dyDescent="0.2">
      <c r="A109" s="5"/>
      <c r="B109" s="5"/>
      <c r="C109" s="9" t="s">
        <v>8</v>
      </c>
      <c r="D109" s="5"/>
      <c r="E109" s="67">
        <v>1166</v>
      </c>
      <c r="F109" s="67">
        <f>E109</f>
        <v>1166</v>
      </c>
      <c r="G109" s="10">
        <f>F109+Jun!G109</f>
        <v>13912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0</v>
      </c>
      <c r="F110" s="67">
        <f>SUM(F111:F113)</f>
        <v>0</v>
      </c>
      <c r="G110" s="10">
        <f>F110+Jun!G110</f>
        <v>0</v>
      </c>
    </row>
    <row r="111" spans="1:7" outlineLevel="1" x14ac:dyDescent="0.2">
      <c r="A111" s="5"/>
      <c r="B111" s="5"/>
      <c r="C111" s="9"/>
      <c r="D111" s="5" t="s">
        <v>6</v>
      </c>
      <c r="E111" s="68">
        <v>0</v>
      </c>
      <c r="F111" s="68">
        <f>E111</f>
        <v>0</v>
      </c>
      <c r="G111" s="8">
        <f>F111+Jun!G111</f>
        <v>0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>E112</f>
        <v>0</v>
      </c>
      <c r="G112" s="8">
        <f>F112+Jun!G112</f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>E113</f>
        <v>0</v>
      </c>
      <c r="G113" s="8">
        <f>F113+Jun!G113</f>
        <v>0</v>
      </c>
    </row>
    <row r="114" spans="1:9" x14ac:dyDescent="0.2">
      <c r="A114" s="5"/>
      <c r="B114" s="5"/>
      <c r="C114" s="9" t="s">
        <v>3</v>
      </c>
      <c r="E114" s="67">
        <f>SUM(E115:E116)</f>
        <v>96</v>
      </c>
      <c r="F114" s="67">
        <f>SUM(F115:F116)</f>
        <v>96</v>
      </c>
      <c r="G114" s="10">
        <f>F114+Jun!G114</f>
        <v>477</v>
      </c>
    </row>
    <row r="115" spans="1:9" outlineLevel="1" x14ac:dyDescent="0.2">
      <c r="A115" s="5"/>
      <c r="B115" s="5"/>
      <c r="D115" s="5" t="s">
        <v>9</v>
      </c>
      <c r="E115" s="68">
        <v>0</v>
      </c>
      <c r="F115" s="68">
        <f>E115</f>
        <v>0</v>
      </c>
      <c r="G115" s="8">
        <f>F115+Jun!G115</f>
        <v>3</v>
      </c>
    </row>
    <row r="116" spans="1:9" outlineLevel="1" x14ac:dyDescent="0.2">
      <c r="A116" s="5"/>
      <c r="B116" s="5"/>
      <c r="D116" s="5" t="s">
        <v>10</v>
      </c>
      <c r="E116" s="68">
        <v>96</v>
      </c>
      <c r="F116" s="68">
        <f>E116</f>
        <v>96</v>
      </c>
      <c r="G116" s="8">
        <f>F116+Jun!G116</f>
        <v>474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7</v>
      </c>
      <c r="F117" s="67">
        <f>SUM(F118:F119)</f>
        <v>16</v>
      </c>
      <c r="G117" s="10">
        <f>F117+Jun!G117</f>
        <v>130</v>
      </c>
    </row>
    <row r="118" spans="1:9" outlineLevel="1" x14ac:dyDescent="0.2">
      <c r="A118" s="5"/>
      <c r="B118" s="5"/>
      <c r="D118" s="5" t="s">
        <v>11</v>
      </c>
      <c r="E118" s="68">
        <v>4</v>
      </c>
      <c r="F118" s="68">
        <f>E118</f>
        <v>4</v>
      </c>
      <c r="G118" s="8">
        <f>F118+Jun!G118</f>
        <v>26</v>
      </c>
    </row>
    <row r="119" spans="1:9" outlineLevel="1" x14ac:dyDescent="0.2">
      <c r="A119" s="5"/>
      <c r="B119" s="5"/>
      <c r="C119" s="5"/>
      <c r="D119" s="5" t="s">
        <v>12</v>
      </c>
      <c r="E119" s="68">
        <v>3</v>
      </c>
      <c r="F119" s="68">
        <f>E119*4</f>
        <v>12</v>
      </c>
      <c r="G119" s="8">
        <f>F119+Jun!G119</f>
        <v>104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976</v>
      </c>
      <c r="G120" s="13">
        <f>F120+Jun!G120</f>
        <v>36948</v>
      </c>
    </row>
    <row r="121" spans="1:9" x14ac:dyDescent="0.2">
      <c r="A121" s="5"/>
      <c r="B121" s="5"/>
      <c r="C121" s="5"/>
      <c r="D121" s="5"/>
      <c r="E121" s="68"/>
      <c r="F121" s="68"/>
      <c r="G121" s="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0</v>
      </c>
      <c r="G122" s="10">
        <f>F122+Jun!G122</f>
        <v>1749</v>
      </c>
    </row>
    <row r="123" spans="1:9" x14ac:dyDescent="0.2">
      <c r="A123" s="9"/>
      <c r="B123" s="5" t="s">
        <v>16</v>
      </c>
      <c r="C123" s="5"/>
      <c r="D123" s="9"/>
      <c r="E123" s="68"/>
      <c r="F123" s="68">
        <v>0</v>
      </c>
      <c r="G123" s="8">
        <f>F123+Jun!G123</f>
        <v>0</v>
      </c>
    </row>
    <row r="124" spans="1:9" x14ac:dyDescent="0.2">
      <c r="A124" s="9"/>
      <c r="B124" s="5" t="s">
        <v>17</v>
      </c>
      <c r="C124" s="5"/>
      <c r="D124" s="9"/>
      <c r="E124" s="68"/>
      <c r="F124" s="68">
        <v>0</v>
      </c>
      <c r="G124" s="8">
        <f>F124+Jun!G124</f>
        <v>1749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2254</v>
      </c>
      <c r="G125" s="10">
        <f>F125+Jun!G125</f>
        <v>49664</v>
      </c>
    </row>
    <row r="126" spans="1:9" x14ac:dyDescent="0.2">
      <c r="A126" s="5"/>
      <c r="B126" s="5" t="s">
        <v>16</v>
      </c>
      <c r="C126" s="5"/>
      <c r="D126" s="5"/>
      <c r="E126" s="68"/>
      <c r="F126" s="68">
        <f>SUM(F108,F109,F113,F112,F116,F118,F119)</f>
        <v>1278</v>
      </c>
      <c r="G126" s="8">
        <f>F126+Jun!G126</f>
        <v>14465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f>SUM(F120)</f>
        <v>976</v>
      </c>
      <c r="G127" s="8">
        <f>F127+Jun!G127</f>
        <v>35199</v>
      </c>
    </row>
    <row r="128" spans="1:9" ht="15" x14ac:dyDescent="0.25">
      <c r="A128" s="5"/>
      <c r="B128" s="11"/>
      <c r="C128" s="11"/>
      <c r="D128" s="8"/>
      <c r="E128" s="70"/>
      <c r="F128" s="70"/>
      <c r="G128" s="5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828</v>
      </c>
      <c r="F129" s="65">
        <f>SUM(F130,F145)</f>
        <v>1184</v>
      </c>
      <c r="G129" s="16">
        <f>F129+Jun!G129</f>
        <v>11198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828</v>
      </c>
      <c r="F130" s="66">
        <f>SUM(F131:F134,F138,F141,F144)</f>
        <v>852</v>
      </c>
      <c r="G130" s="13">
        <f>F130+Jun!G130</f>
        <v>8169</v>
      </c>
    </row>
    <row r="131" spans="1:7" x14ac:dyDescent="0.2">
      <c r="A131" s="5"/>
      <c r="B131" s="5"/>
      <c r="C131" s="9" t="s">
        <v>6</v>
      </c>
      <c r="D131" s="5"/>
      <c r="E131" s="67">
        <v>93</v>
      </c>
      <c r="F131" s="67">
        <f>E131</f>
        <v>93</v>
      </c>
      <c r="G131" s="10">
        <f>F131+Jun!G131</f>
        <v>665</v>
      </c>
    </row>
    <row r="132" spans="1:7" x14ac:dyDescent="0.2">
      <c r="A132" s="5"/>
      <c r="B132" s="5"/>
      <c r="C132" s="9" t="s">
        <v>7</v>
      </c>
      <c r="D132" s="5"/>
      <c r="E132" s="67">
        <v>633</v>
      </c>
      <c r="F132" s="67">
        <f>E132</f>
        <v>633</v>
      </c>
      <c r="G132" s="10">
        <f>F132+Jun!G132</f>
        <v>6717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>E133</f>
        <v>0</v>
      </c>
      <c r="G133" s="10">
        <f>F133+Jun!G133</f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10</v>
      </c>
      <c r="F134" s="67">
        <f>SUM(F135:F137)</f>
        <v>10</v>
      </c>
      <c r="G134" s="10">
        <f>F134+Jun!G134</f>
        <v>72</v>
      </c>
    </row>
    <row r="135" spans="1:7" outlineLevel="1" x14ac:dyDescent="0.2">
      <c r="A135" s="5"/>
      <c r="B135" s="5"/>
      <c r="C135" s="9"/>
      <c r="D135" s="5" t="s">
        <v>6</v>
      </c>
      <c r="E135" s="68">
        <v>0</v>
      </c>
      <c r="F135" s="68">
        <f>E135</f>
        <v>0</v>
      </c>
      <c r="G135" s="8">
        <f>F135+Jun!G135</f>
        <v>26</v>
      </c>
    </row>
    <row r="136" spans="1:7" outlineLevel="1" x14ac:dyDescent="0.2">
      <c r="A136" s="5"/>
      <c r="B136" s="5"/>
      <c r="C136" s="9"/>
      <c r="D136" s="5" t="s">
        <v>7</v>
      </c>
      <c r="E136" s="68">
        <v>10</v>
      </c>
      <c r="F136" s="68">
        <f>E136</f>
        <v>10</v>
      </c>
      <c r="G136" s="8">
        <f>F136+Jun!G136</f>
        <v>46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>E137</f>
        <v>0</v>
      </c>
      <c r="G137" s="8">
        <f>F137+Jun!G137</f>
        <v>0</v>
      </c>
    </row>
    <row r="138" spans="1:7" x14ac:dyDescent="0.2">
      <c r="A138" s="5"/>
      <c r="B138" s="5"/>
      <c r="C138" s="9" t="s">
        <v>3</v>
      </c>
      <c r="E138" s="67">
        <f>SUM(E139:E140)</f>
        <v>60</v>
      </c>
      <c r="F138" s="67">
        <f>SUM(F139:F140)</f>
        <v>60</v>
      </c>
      <c r="G138" s="10">
        <f>F138+Jun!G138</f>
        <v>520</v>
      </c>
    </row>
    <row r="139" spans="1:7" outlineLevel="1" x14ac:dyDescent="0.2">
      <c r="A139" s="5"/>
      <c r="B139" s="5"/>
      <c r="D139" s="5" t="s">
        <v>9</v>
      </c>
      <c r="E139" s="68">
        <v>3</v>
      </c>
      <c r="F139" s="68">
        <f>E139</f>
        <v>3</v>
      </c>
      <c r="G139" s="8">
        <f>F139+Jun!G139</f>
        <v>10</v>
      </c>
    </row>
    <row r="140" spans="1:7" outlineLevel="1" x14ac:dyDescent="0.2">
      <c r="A140" s="5"/>
      <c r="B140" s="5"/>
      <c r="D140" s="5" t="s">
        <v>10</v>
      </c>
      <c r="E140" s="68">
        <v>57</v>
      </c>
      <c r="F140" s="68">
        <f>E140</f>
        <v>57</v>
      </c>
      <c r="G140" s="8">
        <f>F140+Jun!G140</f>
        <v>510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32</v>
      </c>
      <c r="F141" s="67">
        <f>SUM(F142:F143)</f>
        <v>56</v>
      </c>
      <c r="G141" s="10">
        <f>F141+Jun!G141</f>
        <v>195</v>
      </c>
    </row>
    <row r="142" spans="1:7" outlineLevel="1" x14ac:dyDescent="0.2">
      <c r="A142" s="5"/>
      <c r="B142" s="5"/>
      <c r="D142" s="5" t="s">
        <v>11</v>
      </c>
      <c r="E142" s="68">
        <v>24</v>
      </c>
      <c r="F142" s="68">
        <f>E142</f>
        <v>24</v>
      </c>
      <c r="G142" s="8">
        <f>F142+Jun!G142</f>
        <v>75</v>
      </c>
    </row>
    <row r="143" spans="1:7" outlineLevel="1" x14ac:dyDescent="0.2">
      <c r="A143" s="5"/>
      <c r="B143" s="5"/>
      <c r="C143" s="5"/>
      <c r="D143" s="5" t="s">
        <v>12</v>
      </c>
      <c r="E143" s="68">
        <v>8</v>
      </c>
      <c r="F143" s="68">
        <f>E143*4</f>
        <v>32</v>
      </c>
      <c r="G143" s="8">
        <f>F143+Jun!G143</f>
        <v>120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10">
        <f>F144+Jun!G144</f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332</v>
      </c>
      <c r="G145" s="13">
        <f>F145+Jun!G145</f>
        <v>3029</v>
      </c>
    </row>
    <row r="146" spans="1:7" x14ac:dyDescent="0.2">
      <c r="A146" s="5"/>
      <c r="B146" s="5"/>
      <c r="C146" s="5"/>
      <c r="D146" s="5"/>
      <c r="E146" s="68"/>
      <c r="F146" s="68"/>
      <c r="G146" s="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1184</v>
      </c>
      <c r="G147" s="10">
        <f>F147+Jun!G147</f>
        <v>11198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852</v>
      </c>
      <c r="G148" s="8">
        <f>F148+Jun!G148</f>
        <v>8169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332</v>
      </c>
      <c r="G149" s="8">
        <f>F149+Jun!G149</f>
        <v>3029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1088</v>
      </c>
      <c r="G150" s="10">
        <f>F150+Jun!G150</f>
        <v>10173</v>
      </c>
    </row>
    <row r="151" spans="1:7" x14ac:dyDescent="0.2">
      <c r="A151" s="5"/>
      <c r="B151" s="5" t="s">
        <v>16</v>
      </c>
      <c r="C151" s="5"/>
      <c r="D151" s="5"/>
      <c r="E151" s="68"/>
      <c r="F151" s="68">
        <f>SUM(F132,F133,F136,F137,F140,F142,F143,F144)</f>
        <v>756</v>
      </c>
      <c r="G151" s="8">
        <f>F151+Jun!G151</f>
        <v>7468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f>SUM(F145)</f>
        <v>332</v>
      </c>
      <c r="G152" s="8">
        <f>F152+Jun!G152</f>
        <v>2705</v>
      </c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966</v>
      </c>
      <c r="F154" s="65">
        <f>SUM(F155,F169)</f>
        <v>2055</v>
      </c>
      <c r="G154" s="16">
        <f>F154+Jun!G154</f>
        <v>19552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966</v>
      </c>
      <c r="F155" s="66">
        <f>SUM(F156:F159,F163,F166)</f>
        <v>1125</v>
      </c>
      <c r="G155" s="13">
        <f>F155+Jun!G155</f>
        <v>9293</v>
      </c>
    </row>
    <row r="156" spans="1:7" x14ac:dyDescent="0.2">
      <c r="A156" s="5"/>
      <c r="B156" s="5"/>
      <c r="C156" s="9" t="s">
        <v>6</v>
      </c>
      <c r="D156" s="5"/>
      <c r="E156" s="67">
        <v>626</v>
      </c>
      <c r="F156" s="67">
        <f>E156</f>
        <v>626</v>
      </c>
      <c r="G156" s="10">
        <f>F156+Jun!G156</f>
        <v>5324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>E157</f>
        <v>0</v>
      </c>
      <c r="G157" s="10">
        <f>F157+Jun!G157</f>
        <v>0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>E158</f>
        <v>0</v>
      </c>
      <c r="G158" s="10">
        <f>F158+Jun!G158</f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7</v>
      </c>
      <c r="F159" s="67">
        <f>SUM(F160:F162)</f>
        <v>7</v>
      </c>
      <c r="G159" s="10">
        <f>F159+Jun!G159</f>
        <v>51</v>
      </c>
    </row>
    <row r="160" spans="1:7" outlineLevel="1" x14ac:dyDescent="0.2">
      <c r="A160" s="5"/>
      <c r="B160" s="5"/>
      <c r="C160" s="9"/>
      <c r="D160" s="5" t="s">
        <v>6</v>
      </c>
      <c r="E160" s="68">
        <v>7</v>
      </c>
      <c r="F160" s="68">
        <f>E160</f>
        <v>7</v>
      </c>
      <c r="G160" s="8">
        <f>F160+Jun!G160</f>
        <v>51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>E161</f>
        <v>0</v>
      </c>
      <c r="G161" s="8">
        <f>F161+Jun!G161</f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>E162</f>
        <v>0</v>
      </c>
      <c r="G162" s="8">
        <f>F162+Jun!G162</f>
        <v>0</v>
      </c>
    </row>
    <row r="163" spans="1:7" x14ac:dyDescent="0.2">
      <c r="A163" s="5"/>
      <c r="B163" s="5"/>
      <c r="C163" s="9" t="s">
        <v>3</v>
      </c>
      <c r="E163" s="67">
        <f>SUM(E164:E165)</f>
        <v>227</v>
      </c>
      <c r="F163" s="67">
        <f>SUM(F164:F165)</f>
        <v>227</v>
      </c>
      <c r="G163" s="10">
        <f>F163+Jun!G163</f>
        <v>2270</v>
      </c>
    </row>
    <row r="164" spans="1:7" outlineLevel="1" x14ac:dyDescent="0.2">
      <c r="A164" s="5"/>
      <c r="B164" s="5"/>
      <c r="D164" s="5" t="s">
        <v>9</v>
      </c>
      <c r="E164" s="68">
        <v>21</v>
      </c>
      <c r="F164" s="68">
        <f>E164</f>
        <v>21</v>
      </c>
      <c r="G164" s="8">
        <f>F164+Jun!G164</f>
        <v>212</v>
      </c>
    </row>
    <row r="165" spans="1:7" outlineLevel="1" x14ac:dyDescent="0.2">
      <c r="A165" s="5"/>
      <c r="B165" s="5"/>
      <c r="D165" s="5" t="s">
        <v>10</v>
      </c>
      <c r="E165" s="68">
        <v>206</v>
      </c>
      <c r="F165" s="68">
        <f>E165</f>
        <v>206</v>
      </c>
      <c r="G165" s="8">
        <f>F165+Jun!G165</f>
        <v>2058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106</v>
      </c>
      <c r="F166" s="67">
        <f>SUM(F167:F168)</f>
        <v>265</v>
      </c>
      <c r="G166" s="10">
        <f>F166+Jun!G166</f>
        <v>1648</v>
      </c>
    </row>
    <row r="167" spans="1:7" outlineLevel="1" x14ac:dyDescent="0.2">
      <c r="A167" s="5"/>
      <c r="B167" s="5"/>
      <c r="D167" s="5" t="s">
        <v>11</v>
      </c>
      <c r="E167" s="68">
        <v>53</v>
      </c>
      <c r="F167" s="68">
        <f>E167</f>
        <v>53</v>
      </c>
      <c r="G167" s="8">
        <f>F167+Jun!G167</f>
        <v>316</v>
      </c>
    </row>
    <row r="168" spans="1:7" outlineLevel="1" x14ac:dyDescent="0.2">
      <c r="A168" s="5"/>
      <c r="B168" s="5"/>
      <c r="C168" s="5"/>
      <c r="D168" s="5" t="s">
        <v>12</v>
      </c>
      <c r="E168" s="68">
        <v>53</v>
      </c>
      <c r="F168" s="68">
        <f>E168*4</f>
        <v>212</v>
      </c>
      <c r="G168" s="8">
        <f>F168+Jun!G168</f>
        <v>1332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930</v>
      </c>
      <c r="G169" s="13">
        <f>F169+Jun!G169</f>
        <v>10259</v>
      </c>
    </row>
    <row r="170" spans="1:7" x14ac:dyDescent="0.2">
      <c r="A170" s="5"/>
      <c r="B170" s="5"/>
      <c r="C170" s="5"/>
      <c r="D170" s="5"/>
      <c r="E170" s="68"/>
      <c r="F170" s="68"/>
      <c r="G170" s="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2055</v>
      </c>
      <c r="G171" s="10">
        <f>F171+Jun!G171</f>
        <v>19552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1125</v>
      </c>
      <c r="G172" s="8">
        <f>F172+Jun!G172</f>
        <v>9293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930</v>
      </c>
      <c r="G173" s="8">
        <f>F173+Jun!G173</f>
        <v>10259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10">
        <f>F174+Jun!G174</f>
        <v>0</v>
      </c>
    </row>
    <row r="175" spans="1:7" x14ac:dyDescent="0.2">
      <c r="A175" s="5"/>
      <c r="B175" s="5" t="s">
        <v>16</v>
      </c>
      <c r="C175" s="5"/>
      <c r="D175" s="5"/>
      <c r="E175" s="68"/>
      <c r="F175" s="68">
        <v>0</v>
      </c>
      <c r="G175" s="8">
        <f>F175+Jun!G175</f>
        <v>0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v>0</v>
      </c>
      <c r="G176" s="8">
        <f>F176+Jun!G176</f>
        <v>0</v>
      </c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535</v>
      </c>
      <c r="F178" s="65">
        <f>SUM(F179,F195)</f>
        <v>3100</v>
      </c>
      <c r="G178" s="16">
        <f>F178+Jun!G178</f>
        <v>55417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535</v>
      </c>
      <c r="F179" s="66">
        <f>SUM(F180:F183,F187,F190,F193:F194)</f>
        <v>556</v>
      </c>
      <c r="G179" s="13">
        <f>F179+Jun!G179</f>
        <v>6956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>E180</f>
        <v>0</v>
      </c>
      <c r="G180" s="10">
        <f>F180+Jun!G180</f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>E181</f>
        <v>0</v>
      </c>
      <c r="G181" s="10">
        <f>F181+Jun!G181</f>
        <v>0</v>
      </c>
    </row>
    <row r="182" spans="1:7" x14ac:dyDescent="0.2">
      <c r="A182" s="5"/>
      <c r="B182" s="5"/>
      <c r="C182" s="9" t="s">
        <v>8</v>
      </c>
      <c r="D182" s="5"/>
      <c r="E182" s="67">
        <v>474</v>
      </c>
      <c r="F182" s="67">
        <f>E182</f>
        <v>474</v>
      </c>
      <c r="G182" s="10">
        <f>F182+Jun!G182</f>
        <v>6002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0</v>
      </c>
      <c r="F183" s="67">
        <f>SUM(F184:F186)</f>
        <v>0</v>
      </c>
      <c r="G183" s="10">
        <f>F183+Jun!G183</f>
        <v>19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>E184</f>
        <v>0</v>
      </c>
      <c r="G184" s="8">
        <f>F184+Jun!G184</f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>E185</f>
        <v>0</v>
      </c>
      <c r="G185" s="8">
        <f>F185+Jun!G185</f>
        <v>0</v>
      </c>
    </row>
    <row r="186" spans="1:7" outlineLevel="1" x14ac:dyDescent="0.2">
      <c r="A186" s="5"/>
      <c r="B186" s="5"/>
      <c r="C186" s="9"/>
      <c r="D186" s="5" t="s">
        <v>8</v>
      </c>
      <c r="E186" s="68">
        <v>0</v>
      </c>
      <c r="F186" s="68">
        <f>E186</f>
        <v>0</v>
      </c>
      <c r="G186" s="8">
        <f>F186+Jun!G186</f>
        <v>19</v>
      </c>
    </row>
    <row r="187" spans="1:7" x14ac:dyDescent="0.2">
      <c r="A187" s="5"/>
      <c r="B187" s="5"/>
      <c r="C187" s="9" t="s">
        <v>3</v>
      </c>
      <c r="E187" s="67">
        <f>SUM(E188:E189)</f>
        <v>48</v>
      </c>
      <c r="F187" s="67">
        <f>SUM(F188:F189)</f>
        <v>48</v>
      </c>
      <c r="G187" s="10">
        <f>F187+Jun!G187</f>
        <v>568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8">
        <f>F188+Jun!G188</f>
        <v>0</v>
      </c>
    </row>
    <row r="189" spans="1:7" outlineLevel="1" x14ac:dyDescent="0.2">
      <c r="A189" s="5"/>
      <c r="B189" s="5"/>
      <c r="D189" s="5" t="s">
        <v>10</v>
      </c>
      <c r="E189" s="68">
        <v>48</v>
      </c>
      <c r="F189" s="68">
        <f>E189</f>
        <v>48</v>
      </c>
      <c r="G189" s="8">
        <f>F189+Jun!G189</f>
        <v>568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13</v>
      </c>
      <c r="F190" s="67">
        <f>SUM(F191:F192)</f>
        <v>34</v>
      </c>
      <c r="G190" s="10">
        <f>F190+Jun!G190</f>
        <v>367</v>
      </c>
    </row>
    <row r="191" spans="1:7" outlineLevel="1" x14ac:dyDescent="0.2">
      <c r="A191" s="5"/>
      <c r="B191" s="5"/>
      <c r="D191" s="5" t="s">
        <v>11</v>
      </c>
      <c r="E191" s="68">
        <v>6</v>
      </c>
      <c r="F191" s="68">
        <f>E191</f>
        <v>6</v>
      </c>
      <c r="G191" s="8">
        <f>F191+Jun!G191</f>
        <v>95</v>
      </c>
    </row>
    <row r="192" spans="1:7" outlineLevel="1" x14ac:dyDescent="0.2">
      <c r="A192" s="5"/>
      <c r="B192" s="5"/>
      <c r="C192" s="5"/>
      <c r="D192" s="5" t="s">
        <v>12</v>
      </c>
      <c r="E192" s="68">
        <v>7</v>
      </c>
      <c r="F192" s="68">
        <f>E192*4</f>
        <v>28</v>
      </c>
      <c r="G192" s="8">
        <f>F192+Jun!G192</f>
        <v>272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10">
        <f>F193+Jun!G193</f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10">
        <f>F194+Jun!G194</f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2544</v>
      </c>
      <c r="G195" s="13">
        <f>F195+Jun!G195</f>
        <v>48461</v>
      </c>
    </row>
    <row r="196" spans="1:7" x14ac:dyDescent="0.2">
      <c r="A196" s="5"/>
      <c r="B196" s="5"/>
      <c r="C196" s="5"/>
      <c r="D196" s="5"/>
      <c r="E196" s="68"/>
      <c r="F196" s="68"/>
      <c r="G196" s="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197</v>
      </c>
      <c r="G197" s="10">
        <f>F197+Jun!G197</f>
        <v>1213</v>
      </c>
    </row>
    <row r="198" spans="1:7" x14ac:dyDescent="0.2">
      <c r="A198" s="9"/>
      <c r="B198" s="5" t="s">
        <v>16</v>
      </c>
      <c r="C198" s="5"/>
      <c r="D198" s="9"/>
      <c r="E198" s="68"/>
      <c r="F198" s="68">
        <v>0</v>
      </c>
      <c r="G198" s="8">
        <f>F198+Jun!G198</f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v>197</v>
      </c>
      <c r="G199" s="8">
        <f>F199+Jun!G199</f>
        <v>1213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2903</v>
      </c>
      <c r="G200" s="10">
        <f>F200+Jun!G200</f>
        <v>54326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556</v>
      </c>
      <c r="G201" s="8">
        <f>F201+Jun!G201</f>
        <v>6938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f>SUM(F195)-197</f>
        <v>2347</v>
      </c>
      <c r="G202" s="8">
        <f>F202+Jun!G202</f>
        <v>47388</v>
      </c>
    </row>
    <row r="203" spans="1:7" ht="15" x14ac:dyDescent="0.25">
      <c r="A203" s="11"/>
      <c r="B203" s="5"/>
      <c r="C203" s="11"/>
      <c r="D203" s="11"/>
      <c r="E203" s="68"/>
      <c r="F203" s="68"/>
      <c r="G203" s="8"/>
    </row>
    <row r="204" spans="1:7" ht="18" x14ac:dyDescent="0.25">
      <c r="A204" s="15" t="s">
        <v>66</v>
      </c>
      <c r="B204" s="6"/>
      <c r="C204" s="6"/>
      <c r="D204" s="7"/>
      <c r="E204" s="65">
        <f>SUM(E205,E219)</f>
        <v>3415</v>
      </c>
      <c r="F204" s="65">
        <f>SUM(F205,F219)</f>
        <v>8929</v>
      </c>
      <c r="G204" s="16">
        <f>F204+Jun!G204</f>
        <v>59494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3415</v>
      </c>
      <c r="F205" s="66">
        <f>SUM(F206:F209,F213,F216)</f>
        <v>3418</v>
      </c>
      <c r="G205" s="13">
        <f>F205+Jun!G205</f>
        <v>23144</v>
      </c>
    </row>
    <row r="206" spans="1:7" x14ac:dyDescent="0.2">
      <c r="A206" s="5"/>
      <c r="B206" s="5"/>
      <c r="C206" s="9" t="s">
        <v>6</v>
      </c>
      <c r="D206" s="5"/>
      <c r="E206" s="67">
        <v>0</v>
      </c>
      <c r="F206" s="67">
        <f>E206</f>
        <v>0</v>
      </c>
      <c r="G206" s="10">
        <f>F206+Jun!G206</f>
        <v>2284</v>
      </c>
    </row>
    <row r="207" spans="1:7" x14ac:dyDescent="0.2">
      <c r="A207" s="5"/>
      <c r="B207" s="5"/>
      <c r="C207" s="9" t="s">
        <v>7</v>
      </c>
      <c r="D207" s="5"/>
      <c r="E207" s="67">
        <v>3350</v>
      </c>
      <c r="F207" s="67">
        <f>E207</f>
        <v>3350</v>
      </c>
      <c r="G207" s="10">
        <f>F207+Jun!G207</f>
        <v>20458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10">
        <f>F208+Jun!G208</f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57</v>
      </c>
      <c r="F209" s="67">
        <f>SUM(F210:F212)</f>
        <v>57</v>
      </c>
      <c r="G209" s="10">
        <f>F209+Jun!G209</f>
        <v>365</v>
      </c>
    </row>
    <row r="210" spans="1:7" outlineLevel="1" x14ac:dyDescent="0.2">
      <c r="A210" s="5"/>
      <c r="B210" s="5"/>
      <c r="C210" s="9"/>
      <c r="D210" s="5" t="s">
        <v>6</v>
      </c>
      <c r="E210" s="68">
        <v>0</v>
      </c>
      <c r="F210" s="68">
        <f>E210</f>
        <v>0</v>
      </c>
      <c r="G210" s="8">
        <f>F210+Jun!G210</f>
        <v>14</v>
      </c>
    </row>
    <row r="211" spans="1:7" outlineLevel="1" x14ac:dyDescent="0.2">
      <c r="A211" s="5"/>
      <c r="B211" s="5"/>
      <c r="C211" s="9"/>
      <c r="D211" s="5" t="s">
        <v>7</v>
      </c>
      <c r="E211" s="68">
        <v>57</v>
      </c>
      <c r="F211" s="68">
        <f>E211</f>
        <v>57</v>
      </c>
      <c r="G211" s="8">
        <f>F211+Jun!G211</f>
        <v>351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>E212</f>
        <v>0</v>
      </c>
      <c r="G212" s="8">
        <f>F212+Jun!G212</f>
        <v>0</v>
      </c>
    </row>
    <row r="213" spans="1:7" x14ac:dyDescent="0.2">
      <c r="A213" s="5"/>
      <c r="B213" s="5"/>
      <c r="C213" s="9" t="s">
        <v>3</v>
      </c>
      <c r="E213" s="67">
        <f>SUM(E214:E215)</f>
        <v>4</v>
      </c>
      <c r="F213" s="67">
        <f>SUM(F214:F215)</f>
        <v>4</v>
      </c>
      <c r="G213" s="10">
        <f>F213+Jun!G213</f>
        <v>19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8">
        <f>F214+Jun!G214</f>
        <v>1</v>
      </c>
    </row>
    <row r="215" spans="1:7" outlineLevel="1" x14ac:dyDescent="0.2">
      <c r="A215" s="5"/>
      <c r="B215" s="5"/>
      <c r="D215" s="5" t="s">
        <v>10</v>
      </c>
      <c r="E215" s="68">
        <v>4</v>
      </c>
      <c r="F215" s="68">
        <f>E215</f>
        <v>4</v>
      </c>
      <c r="G215" s="8">
        <f>F215+Jun!G215</f>
        <v>13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4</v>
      </c>
      <c r="F216" s="67">
        <f>SUM(F217:F218)</f>
        <v>7</v>
      </c>
      <c r="G216" s="10">
        <f>F216+Jun!G216</f>
        <v>18</v>
      </c>
    </row>
    <row r="217" spans="1:7" outlineLevel="1" x14ac:dyDescent="0.2">
      <c r="A217" s="5"/>
      <c r="B217" s="5"/>
      <c r="D217" s="5" t="s">
        <v>11</v>
      </c>
      <c r="E217" s="68">
        <v>3</v>
      </c>
      <c r="F217" s="68">
        <f>E217</f>
        <v>3</v>
      </c>
      <c r="G217" s="8">
        <f>F217+Jun!G217</f>
        <v>10</v>
      </c>
    </row>
    <row r="218" spans="1:7" outlineLevel="1" x14ac:dyDescent="0.2">
      <c r="A218" s="5"/>
      <c r="B218" s="5"/>
      <c r="C218" s="5"/>
      <c r="D218" s="5" t="s">
        <v>12</v>
      </c>
      <c r="E218" s="68">
        <v>1</v>
      </c>
      <c r="F218" s="68">
        <f>E218*4</f>
        <v>4</v>
      </c>
      <c r="G218" s="8">
        <f>F218+Jun!G218</f>
        <v>8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5511</v>
      </c>
      <c r="G219" s="13">
        <f>F219+Jun!G219</f>
        <v>36350</v>
      </c>
    </row>
    <row r="220" spans="1:7" x14ac:dyDescent="0.2">
      <c r="A220" s="5"/>
      <c r="B220" s="5"/>
      <c r="C220" s="5"/>
      <c r="D220" s="5"/>
      <c r="E220" s="68"/>
      <c r="F220" s="68"/>
      <c r="G220" s="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8929</v>
      </c>
      <c r="G221" s="10">
        <f>F221+Jun!G221</f>
        <v>59494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3418</v>
      </c>
      <c r="G222" s="8">
        <f>F222+Jun!G222</f>
        <v>23144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5511</v>
      </c>
      <c r="G223" s="8">
        <f>F223+Jun!G223</f>
        <v>36350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8434</v>
      </c>
      <c r="G224" s="10">
        <f>F224+Jun!G224</f>
        <v>53970</v>
      </c>
    </row>
    <row r="225" spans="1:7" x14ac:dyDescent="0.2">
      <c r="A225" s="5"/>
      <c r="B225" s="5" t="s">
        <v>16</v>
      </c>
      <c r="C225" s="5"/>
      <c r="D225" s="5"/>
      <c r="E225" s="68"/>
      <c r="F225" s="68">
        <f>SUM(F207,F208,F211,F212,F215,F217,F218)</f>
        <v>3418</v>
      </c>
      <c r="G225" s="8">
        <f>F225+Jun!G225</f>
        <v>20845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v>5016</v>
      </c>
      <c r="G226" s="8">
        <f>F226+Jun!G226</f>
        <v>33125</v>
      </c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0</v>
      </c>
      <c r="F228" s="65">
        <f>SUM(F229,F243)</f>
        <v>0</v>
      </c>
      <c r="G228" s="16">
        <f>F228+Jun!G228</f>
        <v>13200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0</v>
      </c>
      <c r="F229" s="66">
        <f>SUM(F230:F233,F237,F240)</f>
        <v>0</v>
      </c>
      <c r="G229" s="13">
        <f>F229+Jun!G229</f>
        <v>5451</v>
      </c>
    </row>
    <row r="230" spans="1:7" x14ac:dyDescent="0.2">
      <c r="A230" s="5"/>
      <c r="B230" s="5"/>
      <c r="C230" s="9" t="s">
        <v>6</v>
      </c>
      <c r="D230" s="5"/>
      <c r="E230" s="67">
        <v>0</v>
      </c>
      <c r="F230" s="67">
        <f>E230</f>
        <v>0</v>
      </c>
      <c r="G230" s="10">
        <f>F230+Jun!G230</f>
        <v>5164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>E231</f>
        <v>0</v>
      </c>
      <c r="G231" s="10">
        <f>F231+Jun!G231</f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>E232</f>
        <v>0</v>
      </c>
      <c r="G232" s="10">
        <f>F232+Jun!G232</f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0</v>
      </c>
      <c r="F233" s="67">
        <f>SUM(F234:F236)</f>
        <v>0</v>
      </c>
      <c r="G233" s="10">
        <f>F233+Jun!G233</f>
        <v>86</v>
      </c>
    </row>
    <row r="234" spans="1:7" outlineLevel="1" x14ac:dyDescent="0.2">
      <c r="A234" s="5"/>
      <c r="B234" s="5"/>
      <c r="C234" s="9"/>
      <c r="D234" s="5" t="s">
        <v>6</v>
      </c>
      <c r="E234" s="68">
        <v>0</v>
      </c>
      <c r="F234" s="68">
        <f>E234</f>
        <v>0</v>
      </c>
      <c r="G234" s="8">
        <f>F234+Jun!G234</f>
        <v>86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>E235</f>
        <v>0</v>
      </c>
      <c r="G235" s="8">
        <f>F235+Jun!G235</f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>E236</f>
        <v>0</v>
      </c>
      <c r="G236" s="8">
        <f>F236+Jun!G236</f>
        <v>0</v>
      </c>
    </row>
    <row r="237" spans="1:7" x14ac:dyDescent="0.2">
      <c r="A237" s="5"/>
      <c r="B237" s="5"/>
      <c r="C237" s="9" t="s">
        <v>3</v>
      </c>
      <c r="E237" s="67">
        <f>SUM(E238:E239)</f>
        <v>0</v>
      </c>
      <c r="F237" s="67">
        <f>SUM(F238:F239)</f>
        <v>0</v>
      </c>
      <c r="G237" s="10">
        <f>F237+Jun!G237</f>
        <v>77</v>
      </c>
    </row>
    <row r="238" spans="1:7" outlineLevel="1" x14ac:dyDescent="0.2">
      <c r="A238" s="5"/>
      <c r="B238" s="5"/>
      <c r="D238" s="5" t="s">
        <v>9</v>
      </c>
      <c r="E238" s="68">
        <v>0</v>
      </c>
      <c r="F238" s="68">
        <f>E238</f>
        <v>0</v>
      </c>
      <c r="G238" s="8">
        <f>F238+Jun!G238</f>
        <v>77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8">
        <f>F239+Jun!G239</f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0</v>
      </c>
      <c r="F240" s="67">
        <f>SUM(F241:F242)</f>
        <v>0</v>
      </c>
      <c r="G240" s="10">
        <f>F240+Jun!G240</f>
        <v>124</v>
      </c>
    </row>
    <row r="241" spans="1:7" outlineLevel="1" x14ac:dyDescent="0.2">
      <c r="A241" s="5"/>
      <c r="B241" s="5"/>
      <c r="D241" s="5" t="s">
        <v>11</v>
      </c>
      <c r="E241" s="68">
        <v>0</v>
      </c>
      <c r="F241" s="68">
        <f>E241</f>
        <v>0</v>
      </c>
      <c r="G241" s="8">
        <f>F241+Jun!G241</f>
        <v>124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8">
        <f>F242+Jun!G242</f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0</v>
      </c>
      <c r="G243" s="13">
        <f>F243+Jun!G243</f>
        <v>7749</v>
      </c>
    </row>
    <row r="244" spans="1:7" x14ac:dyDescent="0.2">
      <c r="A244" s="5"/>
      <c r="B244" s="5"/>
      <c r="C244" s="5"/>
      <c r="D244" s="5"/>
      <c r="E244" s="68"/>
      <c r="F244" s="68"/>
      <c r="G244" s="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0</v>
      </c>
      <c r="G245" s="10">
        <f>F245+Jun!G245</f>
        <v>13200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0</v>
      </c>
      <c r="G246" s="8">
        <f>F246+Jun!G246</f>
        <v>5451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0</v>
      </c>
      <c r="G247" s="8">
        <f>F247+Jun!G247</f>
        <v>7749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10">
        <f>F248+Jun!G248</f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8">
        <f>F249+Jun!G249</f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f>SUM(F243)</f>
        <v>0</v>
      </c>
      <c r="G250" s="8">
        <f>F250+Jun!G250</f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72" t="s">
        <v>53</v>
      </c>
      <c r="F255" s="72" t="s">
        <v>53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7" ht="15.75" x14ac:dyDescent="0.25">
      <c r="B257" s="14" t="s">
        <v>75</v>
      </c>
      <c r="C257" s="14"/>
      <c r="D257" s="14"/>
      <c r="E257" s="13">
        <f>SUM(E258:E267)</f>
        <v>2724</v>
      </c>
      <c r="F257" s="13">
        <f>SUM(F258:F267)</f>
        <v>4761</v>
      </c>
      <c r="G257" s="13">
        <f>E257+Jun!G257</f>
        <v>35142</v>
      </c>
    </row>
    <row r="258" spans="1:7" x14ac:dyDescent="0.2">
      <c r="B258" s="9" t="s">
        <v>71</v>
      </c>
      <c r="C258" s="9"/>
      <c r="D258" s="9"/>
      <c r="E258" s="10">
        <v>245</v>
      </c>
      <c r="F258" s="10">
        <v>492</v>
      </c>
      <c r="G258" s="10">
        <f>E258+Jun!G258</f>
        <v>6142</v>
      </c>
    </row>
    <row r="259" spans="1:7" x14ac:dyDescent="0.2">
      <c r="B259" s="9" t="s">
        <v>18</v>
      </c>
      <c r="C259" s="9"/>
      <c r="D259" s="9"/>
      <c r="E259" s="10">
        <v>719</v>
      </c>
      <c r="F259" s="10">
        <v>1558</v>
      </c>
      <c r="G259" s="10">
        <f>E259+Jun!G259</f>
        <v>8552</v>
      </c>
    </row>
    <row r="260" spans="1:7" x14ac:dyDescent="0.2">
      <c r="B260" s="9" t="s">
        <v>19</v>
      </c>
      <c r="C260" s="9"/>
      <c r="D260" s="9"/>
      <c r="E260" s="10">
        <v>0</v>
      </c>
      <c r="F260" s="10">
        <v>0</v>
      </c>
      <c r="G260" s="10">
        <f>E260+Jun!G260</f>
        <v>0</v>
      </c>
    </row>
    <row r="261" spans="1:7" x14ac:dyDescent="0.2">
      <c r="B261" s="9" t="s">
        <v>20</v>
      </c>
      <c r="C261" s="9"/>
      <c r="D261" s="9"/>
      <c r="E261" s="10">
        <v>533</v>
      </c>
      <c r="F261" s="10">
        <v>769</v>
      </c>
      <c r="G261" s="10">
        <f>E261+Jun!G261</f>
        <v>6157</v>
      </c>
    </row>
    <row r="262" spans="1:7" x14ac:dyDescent="0.2">
      <c r="B262" s="9" t="s">
        <v>21</v>
      </c>
      <c r="C262" s="9"/>
      <c r="D262" s="9"/>
      <c r="E262" s="10">
        <v>300</v>
      </c>
      <c r="F262" s="10">
        <v>468</v>
      </c>
      <c r="G262" s="10">
        <f>E262+Jun!G262</f>
        <v>4174</v>
      </c>
    </row>
    <row r="263" spans="1:7" x14ac:dyDescent="0.2">
      <c r="B263" s="9" t="s">
        <v>22</v>
      </c>
      <c r="C263" s="9"/>
      <c r="D263" s="9"/>
      <c r="E263" s="10">
        <v>133</v>
      </c>
      <c r="F263" s="10">
        <v>169</v>
      </c>
      <c r="G263" s="10">
        <f>E263+Jun!G263</f>
        <v>1351</v>
      </c>
    </row>
    <row r="264" spans="1:7" x14ac:dyDescent="0.2">
      <c r="B264" s="9" t="s">
        <v>23</v>
      </c>
      <c r="C264" s="9"/>
      <c r="D264" s="9"/>
      <c r="E264" s="10">
        <v>533</v>
      </c>
      <c r="F264" s="10">
        <v>769</v>
      </c>
      <c r="G264" s="10">
        <f>E264+Jun!G264</f>
        <v>6157</v>
      </c>
    </row>
    <row r="265" spans="1:7" x14ac:dyDescent="0.2">
      <c r="B265" s="9" t="s">
        <v>24</v>
      </c>
      <c r="C265" s="9"/>
      <c r="D265" s="9"/>
      <c r="E265" s="10">
        <v>145</v>
      </c>
      <c r="F265" s="10">
        <v>178</v>
      </c>
      <c r="G265" s="10">
        <f>E265+Jun!G265</f>
        <v>1308</v>
      </c>
    </row>
    <row r="266" spans="1:7" x14ac:dyDescent="0.2">
      <c r="B266" s="9" t="s">
        <v>66</v>
      </c>
      <c r="C266" s="9"/>
      <c r="D266" s="9"/>
      <c r="E266" s="10">
        <v>116</v>
      </c>
      <c r="F266" s="10">
        <v>358</v>
      </c>
      <c r="G266" s="10">
        <f>E266+Jun!G266</f>
        <v>1016</v>
      </c>
    </row>
    <row r="267" spans="1:7" x14ac:dyDescent="0.2">
      <c r="B267" s="9" t="s">
        <v>70</v>
      </c>
      <c r="C267" s="9"/>
      <c r="D267" s="9"/>
      <c r="E267" s="10">
        <v>0</v>
      </c>
      <c r="F267" s="10">
        <v>0</v>
      </c>
      <c r="G267" s="10">
        <f>E267+Jun!G267</f>
        <v>285</v>
      </c>
    </row>
    <row r="268" spans="1:7" x14ac:dyDescent="0.2">
      <c r="B268" s="5"/>
      <c r="C268" s="5"/>
      <c r="D268" s="5"/>
      <c r="E268" s="8"/>
      <c r="F268" s="8"/>
      <c r="G268" s="8"/>
    </row>
    <row r="269" spans="1:7" x14ac:dyDescent="0.2">
      <c r="B269" s="5" t="s">
        <v>72</v>
      </c>
      <c r="C269" s="5"/>
      <c r="D269" s="5"/>
      <c r="E269" s="8"/>
      <c r="F269" s="8"/>
      <c r="G269" s="8"/>
    </row>
    <row r="270" spans="1:7" x14ac:dyDescent="0.2">
      <c r="B270" s="5"/>
      <c r="C270" s="5"/>
      <c r="D270" s="5"/>
      <c r="E270" s="8"/>
      <c r="F270" s="8"/>
      <c r="G270" s="8"/>
    </row>
    <row r="272" spans="1:7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</row>
    <row r="273" spans="1:7" x14ac:dyDescent="0.2">
      <c r="A273" s="49"/>
      <c r="B273" s="50"/>
      <c r="C273" s="50"/>
      <c r="D273" s="51"/>
      <c r="E273" s="52"/>
      <c r="F273" s="53"/>
      <c r="G273" s="62"/>
    </row>
    <row r="274" spans="1:7" x14ac:dyDescent="0.2">
      <c r="A274" s="49"/>
      <c r="B274" s="50"/>
      <c r="C274" s="50"/>
      <c r="D274" s="51"/>
      <c r="E274" s="52"/>
      <c r="F274" s="53"/>
      <c r="G274" s="62"/>
    </row>
    <row r="275" spans="1:7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</row>
    <row r="276" spans="1:7" x14ac:dyDescent="0.2">
      <c r="A276" s="49"/>
      <c r="B276" s="50"/>
      <c r="C276" s="50"/>
      <c r="D276" s="51"/>
      <c r="E276" s="52"/>
      <c r="F276" s="53"/>
      <c r="G276" s="62"/>
    </row>
    <row r="277" spans="1:7" ht="15" x14ac:dyDescent="0.25">
      <c r="A277" s="54"/>
      <c r="B277" s="55"/>
      <c r="C277" s="55"/>
      <c r="D277" s="56"/>
      <c r="E277" s="57"/>
      <c r="F277" s="58"/>
      <c r="G277" s="63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workbookViewId="0">
      <pane ySplit="4" topLeftCell="A5" activePane="bottomLeft" state="frozen"/>
      <selection pane="bottomLeft" activeCell="A7" sqref="A7"/>
    </sheetView>
  </sheetViews>
  <sheetFormatPr baseColWidth="10" defaultRowHeight="12.75" outlineLevelRow="1" x14ac:dyDescent="0.2"/>
  <cols>
    <col min="1" max="3" width="5.7109375" customWidth="1"/>
    <col min="4" max="4" width="46.42578125" customWidth="1"/>
    <col min="5" max="5" width="14.7109375" style="71" customWidth="1"/>
    <col min="6" max="6" width="15.7109375" style="71" customWidth="1"/>
    <col min="7" max="7" width="20.7109375" style="2" customWidth="1"/>
  </cols>
  <sheetData>
    <row r="1" spans="1:7" ht="15" x14ac:dyDescent="0.25">
      <c r="A1" s="1" t="s">
        <v>76</v>
      </c>
      <c r="B1" s="1"/>
      <c r="C1" s="1"/>
      <c r="D1" s="1"/>
      <c r="E1" s="72" t="s">
        <v>54</v>
      </c>
      <c r="F1" s="72" t="s">
        <v>54</v>
      </c>
      <c r="G1" s="42" t="s">
        <v>77</v>
      </c>
    </row>
    <row r="2" spans="1:7" ht="15" x14ac:dyDescent="0.25">
      <c r="A2" s="1"/>
      <c r="B2" s="1"/>
      <c r="C2" s="1"/>
      <c r="D2" s="1"/>
      <c r="E2" s="73" t="s">
        <v>59</v>
      </c>
      <c r="F2" s="73" t="s">
        <v>60</v>
      </c>
      <c r="G2" s="43" t="s">
        <v>60</v>
      </c>
    </row>
    <row r="4" spans="1:7" ht="20.25" x14ac:dyDescent="0.3">
      <c r="A4" s="3" t="s">
        <v>0</v>
      </c>
      <c r="B4" s="3"/>
      <c r="C4" s="3"/>
      <c r="D4" s="3"/>
      <c r="E4" s="74">
        <f>SUM(E6,E31,E57,E81,E105,E129,E154,E178,E204,E228)</f>
        <v>30124</v>
      </c>
      <c r="F4" s="74">
        <f>SUM(F6,F31,F57,F81,F105,F129,F154,F178,F204,F228)</f>
        <v>50611</v>
      </c>
      <c r="G4" s="4">
        <f>F4+Jul!G4</f>
        <v>599280</v>
      </c>
    </row>
    <row r="5" spans="1:7" s="5" customFormat="1" x14ac:dyDescent="0.2">
      <c r="E5" s="71"/>
      <c r="F5" s="71"/>
      <c r="G5" s="2"/>
    </row>
    <row r="6" spans="1:7" ht="18" x14ac:dyDescent="0.25">
      <c r="A6" s="15" t="s">
        <v>1</v>
      </c>
      <c r="B6" s="6"/>
      <c r="C6" s="6"/>
      <c r="D6" s="7"/>
      <c r="E6" s="65">
        <f>SUM(E7,E22)</f>
        <v>4676</v>
      </c>
      <c r="F6" s="65">
        <f>SUM(F7,F22)</f>
        <v>6334</v>
      </c>
      <c r="G6" s="16">
        <f>F6+Jul!G6</f>
        <v>103586</v>
      </c>
    </row>
    <row r="7" spans="1:7" ht="15.75" x14ac:dyDescent="0.25">
      <c r="A7" s="5"/>
      <c r="B7" s="14" t="s">
        <v>15</v>
      </c>
      <c r="C7" s="5"/>
      <c r="D7" s="5"/>
      <c r="E7" s="66">
        <f>SUM(E8:E11,E15,E18,E21)</f>
        <v>4676</v>
      </c>
      <c r="F7" s="66">
        <f>SUM(F8:F11,F15,F18,F21)</f>
        <v>5063</v>
      </c>
      <c r="G7" s="13">
        <f>F7+Jul!G7</f>
        <v>73336</v>
      </c>
    </row>
    <row r="8" spans="1:7" x14ac:dyDescent="0.2">
      <c r="A8" s="5"/>
      <c r="B8" s="5"/>
      <c r="C8" s="9" t="s">
        <v>6</v>
      </c>
      <c r="D8" s="5"/>
      <c r="E8" s="67">
        <v>1215</v>
      </c>
      <c r="F8" s="67">
        <f>E8</f>
        <v>1215</v>
      </c>
      <c r="G8" s="10">
        <f>F8+Jul!G8</f>
        <v>8421</v>
      </c>
    </row>
    <row r="9" spans="1:7" x14ac:dyDescent="0.2">
      <c r="A9" s="5"/>
      <c r="B9" s="5"/>
      <c r="C9" s="9" t="s">
        <v>7</v>
      </c>
      <c r="D9" s="5"/>
      <c r="E9" s="67">
        <v>2716</v>
      </c>
      <c r="F9" s="67">
        <f>E9</f>
        <v>2716</v>
      </c>
      <c r="G9" s="10">
        <f>F9+Jul!G9</f>
        <v>47309</v>
      </c>
    </row>
    <row r="10" spans="1:7" x14ac:dyDescent="0.2">
      <c r="A10" s="5"/>
      <c r="B10" s="5"/>
      <c r="C10" s="9" t="s">
        <v>8</v>
      </c>
      <c r="D10" s="5"/>
      <c r="E10" s="67">
        <v>0</v>
      </c>
      <c r="F10" s="67">
        <f>E10</f>
        <v>0</v>
      </c>
      <c r="G10" s="10">
        <f>F10+Jul!G10</f>
        <v>0</v>
      </c>
    </row>
    <row r="11" spans="1:7" x14ac:dyDescent="0.2">
      <c r="A11" s="5"/>
      <c r="B11" s="5"/>
      <c r="C11" s="9" t="s">
        <v>13</v>
      </c>
      <c r="D11" s="5"/>
      <c r="E11" s="67">
        <f>SUM(E12:E14)</f>
        <v>82</v>
      </c>
      <c r="F11" s="67">
        <f>SUM(F12:F14)</f>
        <v>82</v>
      </c>
      <c r="G11" s="10">
        <f>F11+Jul!G11</f>
        <v>462</v>
      </c>
    </row>
    <row r="12" spans="1:7" outlineLevel="1" x14ac:dyDescent="0.2">
      <c r="A12" s="5"/>
      <c r="B12" s="5"/>
      <c r="C12" s="9"/>
      <c r="D12" s="5" t="s">
        <v>6</v>
      </c>
      <c r="E12" s="68">
        <v>32</v>
      </c>
      <c r="F12" s="68">
        <f>E12</f>
        <v>32</v>
      </c>
      <c r="G12" s="8">
        <f>F12+Jul!G12</f>
        <v>156</v>
      </c>
    </row>
    <row r="13" spans="1:7" outlineLevel="1" x14ac:dyDescent="0.2">
      <c r="A13" s="5"/>
      <c r="B13" s="5"/>
      <c r="C13" s="9"/>
      <c r="D13" s="5" t="s">
        <v>7</v>
      </c>
      <c r="E13" s="68">
        <v>50</v>
      </c>
      <c r="F13" s="68">
        <f>E13</f>
        <v>50</v>
      </c>
      <c r="G13" s="8">
        <f>F13+Jul!G13</f>
        <v>306</v>
      </c>
    </row>
    <row r="14" spans="1:7" outlineLevel="1" x14ac:dyDescent="0.2">
      <c r="A14" s="5"/>
      <c r="B14" s="5"/>
      <c r="C14" s="9"/>
      <c r="D14" s="5" t="s">
        <v>8</v>
      </c>
      <c r="E14" s="68">
        <v>0</v>
      </c>
      <c r="F14" s="68">
        <f>E14</f>
        <v>0</v>
      </c>
      <c r="G14" s="8">
        <f>F14+Jul!G14</f>
        <v>0</v>
      </c>
    </row>
    <row r="15" spans="1:7" x14ac:dyDescent="0.2">
      <c r="A15" s="5"/>
      <c r="B15" s="5"/>
      <c r="C15" s="9" t="s">
        <v>3</v>
      </c>
      <c r="E15" s="67">
        <f>SUM(E16:E17)</f>
        <v>416</v>
      </c>
      <c r="F15" s="67">
        <f>SUM(F16:F17)</f>
        <v>416</v>
      </c>
      <c r="G15" s="10">
        <f>F15+Jul!G15</f>
        <v>6443</v>
      </c>
    </row>
    <row r="16" spans="1:7" outlineLevel="1" x14ac:dyDescent="0.2">
      <c r="A16" s="5"/>
      <c r="B16" s="5"/>
      <c r="D16" s="5" t="s">
        <v>9</v>
      </c>
      <c r="E16" s="68">
        <v>45</v>
      </c>
      <c r="F16" s="68">
        <f>E16</f>
        <v>45</v>
      </c>
      <c r="G16" s="8">
        <f>F16+Jul!G16</f>
        <v>323</v>
      </c>
    </row>
    <row r="17" spans="1:7" outlineLevel="1" x14ac:dyDescent="0.2">
      <c r="A17" s="5"/>
      <c r="B17" s="5"/>
      <c r="D17" s="5" t="s">
        <v>10</v>
      </c>
      <c r="E17" s="68">
        <v>371</v>
      </c>
      <c r="F17" s="68">
        <f>E17</f>
        <v>371</v>
      </c>
      <c r="G17" s="8">
        <f>F17+Jul!G17</f>
        <v>6120</v>
      </c>
    </row>
    <row r="18" spans="1:7" x14ac:dyDescent="0.2">
      <c r="A18" s="5"/>
      <c r="B18" s="5"/>
      <c r="C18" s="9" t="s">
        <v>2</v>
      </c>
      <c r="D18" s="5"/>
      <c r="E18" s="67">
        <f>SUM(E19:E20)</f>
        <v>247</v>
      </c>
      <c r="F18" s="67">
        <f>SUM(F19:F20)</f>
        <v>634</v>
      </c>
      <c r="G18" s="10">
        <f>F18+Jul!G18</f>
        <v>8201</v>
      </c>
    </row>
    <row r="19" spans="1:7" outlineLevel="1" x14ac:dyDescent="0.2">
      <c r="A19" s="5"/>
      <c r="B19" s="5"/>
      <c r="D19" s="5" t="s">
        <v>11</v>
      </c>
      <c r="E19" s="68">
        <v>118</v>
      </c>
      <c r="F19" s="68">
        <f>E19</f>
        <v>118</v>
      </c>
      <c r="G19" s="8">
        <f>F19+Jul!G19</f>
        <v>2865</v>
      </c>
    </row>
    <row r="20" spans="1:7" outlineLevel="1" x14ac:dyDescent="0.2">
      <c r="A20" s="5"/>
      <c r="B20" s="5"/>
      <c r="C20" s="5"/>
      <c r="D20" s="5" t="s">
        <v>12</v>
      </c>
      <c r="E20" s="68">
        <v>129</v>
      </c>
      <c r="F20" s="68">
        <f>E20*4</f>
        <v>516</v>
      </c>
      <c r="G20" s="8">
        <f>F20+Jul!G20</f>
        <v>5336</v>
      </c>
    </row>
    <row r="21" spans="1:7" x14ac:dyDescent="0.2">
      <c r="A21" s="5"/>
      <c r="B21" s="5"/>
      <c r="C21" s="9" t="s">
        <v>26</v>
      </c>
      <c r="D21" s="5"/>
      <c r="E21" s="67">
        <v>0</v>
      </c>
      <c r="F21" s="67">
        <f>E21*4</f>
        <v>0</v>
      </c>
      <c r="G21" s="10">
        <f>F21+Jul!G21</f>
        <v>2500</v>
      </c>
    </row>
    <row r="22" spans="1:7" ht="15.75" x14ac:dyDescent="0.25">
      <c r="A22" s="5"/>
      <c r="B22" s="14" t="s">
        <v>14</v>
      </c>
      <c r="C22" s="5"/>
      <c r="D22" s="5"/>
      <c r="E22" s="66"/>
      <c r="F22" s="66">
        <v>1271</v>
      </c>
      <c r="G22" s="13">
        <f>F22+Jul!G22</f>
        <v>30250</v>
      </c>
    </row>
    <row r="23" spans="1:7" x14ac:dyDescent="0.2">
      <c r="A23" s="5"/>
      <c r="B23" s="5"/>
      <c r="C23" s="5"/>
      <c r="D23" s="5"/>
      <c r="E23" s="68"/>
      <c r="F23" s="68"/>
      <c r="G23" s="8"/>
    </row>
    <row r="24" spans="1:7" x14ac:dyDescent="0.2">
      <c r="A24" s="9"/>
      <c r="B24" s="9" t="s">
        <v>28</v>
      </c>
      <c r="C24" s="9"/>
      <c r="D24" s="9"/>
      <c r="E24" s="67"/>
      <c r="F24" s="67">
        <f>SUM(F25:F26)</f>
        <v>6334</v>
      </c>
      <c r="G24" s="10">
        <f>F24+Jul!G24</f>
        <v>103586</v>
      </c>
    </row>
    <row r="25" spans="1:7" x14ac:dyDescent="0.2">
      <c r="A25" s="9"/>
      <c r="B25" s="5" t="s">
        <v>16</v>
      </c>
      <c r="C25" s="5"/>
      <c r="D25" s="9"/>
      <c r="E25" s="68"/>
      <c r="F25" s="68">
        <f>SUM(F8,F9,F12,F13,F16,F17,F19,F20,F21)</f>
        <v>5063</v>
      </c>
      <c r="G25" s="8">
        <f>F25+Jul!G25</f>
        <v>73336</v>
      </c>
    </row>
    <row r="26" spans="1:7" x14ac:dyDescent="0.2">
      <c r="A26" s="9"/>
      <c r="B26" s="5" t="s">
        <v>17</v>
      </c>
      <c r="C26" s="5"/>
      <c r="D26" s="9"/>
      <c r="E26" s="68"/>
      <c r="F26" s="68">
        <f>SUM(F22)</f>
        <v>1271</v>
      </c>
      <c r="G26" s="8">
        <f>F26+Jul!G26</f>
        <v>30250</v>
      </c>
    </row>
    <row r="27" spans="1:7" x14ac:dyDescent="0.2">
      <c r="A27" s="9"/>
      <c r="B27" s="9" t="s">
        <v>29</v>
      </c>
      <c r="C27" s="9"/>
      <c r="D27" s="9"/>
      <c r="E27" s="67"/>
      <c r="F27" s="67">
        <f>SUM(F28:F29)</f>
        <v>4446</v>
      </c>
      <c r="G27" s="10">
        <f>F27+Jul!G27</f>
        <v>84631</v>
      </c>
    </row>
    <row r="28" spans="1:7" x14ac:dyDescent="0.2">
      <c r="A28" s="5"/>
      <c r="B28" s="5" t="s">
        <v>16</v>
      </c>
      <c r="C28" s="5"/>
      <c r="D28" s="5"/>
      <c r="E28" s="68"/>
      <c r="F28" s="68">
        <v>3601</v>
      </c>
      <c r="G28" s="8">
        <f>F28+Jul!G28</f>
        <v>62839</v>
      </c>
    </row>
    <row r="29" spans="1:7" ht="12.75" customHeight="1" x14ac:dyDescent="0.25">
      <c r="A29" s="11"/>
      <c r="B29" s="5" t="s">
        <v>17</v>
      </c>
      <c r="C29" s="11"/>
      <c r="D29" s="11"/>
      <c r="E29" s="68"/>
      <c r="F29" s="68">
        <v>845</v>
      </c>
      <c r="G29" s="8">
        <f>F29+Jul!G29</f>
        <v>21792</v>
      </c>
    </row>
    <row r="30" spans="1:7" ht="12.75" customHeight="1" x14ac:dyDescent="0.25">
      <c r="A30" s="11"/>
      <c r="B30" s="11"/>
      <c r="C30" s="11"/>
      <c r="D30" s="11"/>
      <c r="E30" s="69"/>
      <c r="F30" s="69"/>
      <c r="G30" s="12"/>
    </row>
    <row r="31" spans="1:7" ht="18" x14ac:dyDescent="0.25">
      <c r="A31" s="15" t="s">
        <v>18</v>
      </c>
      <c r="B31" s="6"/>
      <c r="C31" s="6"/>
      <c r="D31" s="7"/>
      <c r="E31" s="65">
        <f>SUM(E32,E48)</f>
        <v>12831</v>
      </c>
      <c r="F31" s="65">
        <f>SUM(F32,F48)</f>
        <v>17130</v>
      </c>
      <c r="G31" s="16">
        <f>F31+Jul!G31</f>
        <v>170413</v>
      </c>
    </row>
    <row r="32" spans="1:7" ht="15.75" x14ac:dyDescent="0.25">
      <c r="A32" s="5"/>
      <c r="B32" s="14" t="s">
        <v>15</v>
      </c>
      <c r="C32" s="5"/>
      <c r="D32" s="5"/>
      <c r="E32" s="66">
        <f>SUM(E33:E36,E40,E43,E46,E47)</f>
        <v>12831</v>
      </c>
      <c r="F32" s="66">
        <f>SUM(F33:F36,F40,F43,F46,F47)</f>
        <v>12882</v>
      </c>
      <c r="G32" s="13">
        <f>F32+Jul!G32</f>
        <v>109458</v>
      </c>
    </row>
    <row r="33" spans="1:7" x14ac:dyDescent="0.2">
      <c r="A33" s="5"/>
      <c r="B33" s="9"/>
      <c r="C33" s="9" t="s">
        <v>68</v>
      </c>
      <c r="D33" s="5"/>
      <c r="E33" s="67">
        <v>0</v>
      </c>
      <c r="F33" s="67">
        <f>E33</f>
        <v>0</v>
      </c>
      <c r="G33" s="10">
        <f>F33+Jul!G33</f>
        <v>20654</v>
      </c>
    </row>
    <row r="34" spans="1:7" x14ac:dyDescent="0.2">
      <c r="A34" s="5"/>
      <c r="B34" s="5"/>
      <c r="C34" s="9" t="s">
        <v>25</v>
      </c>
      <c r="D34" s="5"/>
      <c r="E34" s="67">
        <v>11971</v>
      </c>
      <c r="F34" s="67">
        <f>E34</f>
        <v>11971</v>
      </c>
      <c r="G34" s="10">
        <f>F34+Jul!G34</f>
        <v>78411</v>
      </c>
    </row>
    <row r="35" spans="1:7" x14ac:dyDescent="0.2">
      <c r="A35" s="5"/>
      <c r="B35" s="5"/>
      <c r="C35" s="9" t="s">
        <v>69</v>
      </c>
      <c r="D35" s="5"/>
      <c r="E35" s="67">
        <v>0</v>
      </c>
      <c r="F35" s="67">
        <f>E35</f>
        <v>0</v>
      </c>
      <c r="G35" s="10">
        <f>F35+Jul!G35</f>
        <v>6</v>
      </c>
    </row>
    <row r="36" spans="1:7" x14ac:dyDescent="0.2">
      <c r="A36" s="5"/>
      <c r="B36" s="5"/>
      <c r="C36" s="9" t="s">
        <v>13</v>
      </c>
      <c r="D36" s="5"/>
      <c r="E36" s="67">
        <f>SUM(E37:E39)</f>
        <v>197</v>
      </c>
      <c r="F36" s="67">
        <f>SUM(F37:F39)</f>
        <v>197</v>
      </c>
      <c r="G36" s="10">
        <f>F36+Jul!G36</f>
        <v>1247</v>
      </c>
    </row>
    <row r="37" spans="1:7" x14ac:dyDescent="0.2">
      <c r="A37" s="5"/>
      <c r="B37" s="5"/>
      <c r="C37" s="9"/>
      <c r="D37" s="5" t="s">
        <v>68</v>
      </c>
      <c r="E37" s="68">
        <v>0</v>
      </c>
      <c r="F37" s="68">
        <f>E37</f>
        <v>0</v>
      </c>
      <c r="G37" s="8">
        <f>F37+Jul!G37</f>
        <v>112</v>
      </c>
    </row>
    <row r="38" spans="1:7" outlineLevel="1" x14ac:dyDescent="0.2">
      <c r="A38" s="5"/>
      <c r="B38" s="5"/>
      <c r="C38" s="9"/>
      <c r="D38" s="5" t="s">
        <v>25</v>
      </c>
      <c r="E38" s="68">
        <v>197</v>
      </c>
      <c r="F38" s="68">
        <f>E38</f>
        <v>197</v>
      </c>
      <c r="G38" s="8">
        <f>F38+Jul!G38</f>
        <v>1135</v>
      </c>
    </row>
    <row r="39" spans="1:7" outlineLevel="1" x14ac:dyDescent="0.2">
      <c r="A39" s="5"/>
      <c r="B39" s="5"/>
      <c r="C39" s="9"/>
      <c r="D39" s="5" t="s">
        <v>69</v>
      </c>
      <c r="E39" s="68">
        <v>0</v>
      </c>
      <c r="F39" s="68">
        <f>E39</f>
        <v>0</v>
      </c>
      <c r="G39" s="8">
        <f>F39+Jul!G39</f>
        <v>0</v>
      </c>
    </row>
    <row r="40" spans="1:7" x14ac:dyDescent="0.2">
      <c r="A40" s="5"/>
      <c r="B40" s="5"/>
      <c r="C40" s="9" t="s">
        <v>3</v>
      </c>
      <c r="E40" s="67">
        <f>SUM(E41:E42)</f>
        <v>439</v>
      </c>
      <c r="F40" s="67">
        <f>SUM(F41:F42)</f>
        <v>439</v>
      </c>
      <c r="G40" s="10">
        <f>F40+Jul!G40</f>
        <v>4985</v>
      </c>
    </row>
    <row r="41" spans="1:7" outlineLevel="1" x14ac:dyDescent="0.2">
      <c r="A41" s="5"/>
      <c r="B41" s="5"/>
      <c r="D41" s="5" t="s">
        <v>9</v>
      </c>
      <c r="E41" s="68">
        <v>0</v>
      </c>
      <c r="F41" s="68">
        <f>E41</f>
        <v>0</v>
      </c>
      <c r="G41" s="8">
        <f>F41+Jul!G41</f>
        <v>41</v>
      </c>
    </row>
    <row r="42" spans="1:7" outlineLevel="1" x14ac:dyDescent="0.2">
      <c r="A42" s="5"/>
      <c r="B42" s="5"/>
      <c r="D42" s="5" t="s">
        <v>10</v>
      </c>
      <c r="E42" s="68">
        <v>439</v>
      </c>
      <c r="F42" s="68">
        <f>E42</f>
        <v>439</v>
      </c>
      <c r="G42" s="8">
        <f>F42+Jul!G42</f>
        <v>4944</v>
      </c>
    </row>
    <row r="43" spans="1:7" x14ac:dyDescent="0.2">
      <c r="A43" s="5"/>
      <c r="B43" s="5"/>
      <c r="C43" s="9" t="s">
        <v>2</v>
      </c>
      <c r="D43" s="5"/>
      <c r="E43" s="67">
        <f>SUM(E44:E45)</f>
        <v>38</v>
      </c>
      <c r="F43" s="67">
        <f>SUM(F44:F45)</f>
        <v>89</v>
      </c>
      <c r="G43" s="10">
        <f>F43+Jul!G43</f>
        <v>1331</v>
      </c>
    </row>
    <row r="44" spans="1:7" outlineLevel="1" x14ac:dyDescent="0.2">
      <c r="A44" s="5"/>
      <c r="B44" s="5"/>
      <c r="D44" s="5" t="s">
        <v>11</v>
      </c>
      <c r="E44" s="68">
        <v>21</v>
      </c>
      <c r="F44" s="68">
        <f>E44</f>
        <v>21</v>
      </c>
      <c r="G44" s="8">
        <f>F44+Jul!G44</f>
        <v>423</v>
      </c>
    </row>
    <row r="45" spans="1:7" outlineLevel="1" x14ac:dyDescent="0.2">
      <c r="A45" s="5"/>
      <c r="B45" s="5"/>
      <c r="C45" s="5"/>
      <c r="D45" s="5" t="s">
        <v>12</v>
      </c>
      <c r="E45" s="68">
        <v>17</v>
      </c>
      <c r="F45" s="68">
        <f>E45*4</f>
        <v>68</v>
      </c>
      <c r="G45" s="8">
        <f>F45+Jul!G45</f>
        <v>908</v>
      </c>
    </row>
    <row r="46" spans="1:7" x14ac:dyDescent="0.2">
      <c r="A46" s="5"/>
      <c r="B46" s="5"/>
      <c r="C46" s="9" t="s">
        <v>26</v>
      </c>
      <c r="D46" s="5"/>
      <c r="E46" s="67">
        <v>0</v>
      </c>
      <c r="F46" s="67">
        <f>E46*4</f>
        <v>0</v>
      </c>
      <c r="G46" s="10">
        <f>F46+Jul!G46</f>
        <v>528</v>
      </c>
    </row>
    <row r="47" spans="1:7" x14ac:dyDescent="0.2">
      <c r="A47" s="5"/>
      <c r="B47" s="5"/>
      <c r="C47" s="9" t="s">
        <v>27</v>
      </c>
      <c r="D47" s="5"/>
      <c r="E47" s="67">
        <v>186</v>
      </c>
      <c r="F47" s="67">
        <f>E47</f>
        <v>186</v>
      </c>
      <c r="G47" s="10">
        <f>F47+Jul!G47</f>
        <v>2296</v>
      </c>
    </row>
    <row r="48" spans="1:7" ht="15.75" x14ac:dyDescent="0.25">
      <c r="A48" s="5"/>
      <c r="B48" s="14" t="s">
        <v>14</v>
      </c>
      <c r="C48" s="5"/>
      <c r="D48" s="5"/>
      <c r="E48" s="66"/>
      <c r="F48" s="66">
        <v>4248</v>
      </c>
      <c r="G48" s="13">
        <f>F48+Jul!G48</f>
        <v>60955</v>
      </c>
    </row>
    <row r="49" spans="1:7" x14ac:dyDescent="0.2">
      <c r="A49" s="5"/>
      <c r="B49" s="5"/>
      <c r="C49" s="5"/>
      <c r="D49" s="5"/>
      <c r="E49" s="68"/>
      <c r="F49" s="68"/>
      <c r="G49" s="8"/>
    </row>
    <row r="50" spans="1:7" x14ac:dyDescent="0.2">
      <c r="A50" s="9"/>
      <c r="B50" s="9" t="s">
        <v>28</v>
      </c>
      <c r="C50" s="9"/>
      <c r="D50" s="9"/>
      <c r="E50" s="67"/>
      <c r="F50" s="67">
        <f>SUM(F51:F52)</f>
        <v>17130</v>
      </c>
      <c r="G50" s="10">
        <f>F50+Jul!G50</f>
        <v>170407</v>
      </c>
    </row>
    <row r="51" spans="1:7" x14ac:dyDescent="0.2">
      <c r="A51" s="9"/>
      <c r="B51" s="5" t="s">
        <v>16</v>
      </c>
      <c r="C51" s="5"/>
      <c r="D51" s="9"/>
      <c r="E51" s="68"/>
      <c r="F51" s="68">
        <f>SUM(F33,F34,F37,F38,F41,F42,F44,F45,F46,F47)</f>
        <v>12882</v>
      </c>
      <c r="G51" s="8">
        <f>F51+Jul!G51</f>
        <v>109452</v>
      </c>
    </row>
    <row r="52" spans="1:7" x14ac:dyDescent="0.2">
      <c r="A52" s="9"/>
      <c r="B52" s="5" t="s">
        <v>17</v>
      </c>
      <c r="C52" s="5"/>
      <c r="D52" s="9"/>
      <c r="E52" s="68"/>
      <c r="F52" s="68">
        <f>SUM(F48)</f>
        <v>4248</v>
      </c>
      <c r="G52" s="8">
        <f>F52+Jul!G52</f>
        <v>60955</v>
      </c>
    </row>
    <row r="53" spans="1:7" x14ac:dyDescent="0.2">
      <c r="A53" s="9"/>
      <c r="B53" s="9" t="s">
        <v>29</v>
      </c>
      <c r="C53" s="9"/>
      <c r="D53" s="9"/>
      <c r="E53" s="67"/>
      <c r="F53" s="67">
        <f>SUM(F54:F55)</f>
        <v>17130</v>
      </c>
      <c r="G53" s="10">
        <f>F53+Jul!G53</f>
        <v>117833</v>
      </c>
    </row>
    <row r="54" spans="1:7" x14ac:dyDescent="0.2">
      <c r="A54" s="5"/>
      <c r="B54" s="5" t="s">
        <v>16</v>
      </c>
      <c r="C54" s="5"/>
      <c r="D54" s="5"/>
      <c r="E54" s="68"/>
      <c r="F54" s="68">
        <f>SUM(F34,F35,F38,F39,F42,F44,F45,F46,F47)</f>
        <v>12882</v>
      </c>
      <c r="G54" s="8">
        <f>F54+Jul!G54</f>
        <v>77732</v>
      </c>
    </row>
    <row r="55" spans="1:7" ht="15" x14ac:dyDescent="0.25">
      <c r="A55" s="11"/>
      <c r="B55" s="5" t="s">
        <v>17</v>
      </c>
      <c r="C55" s="11"/>
      <c r="D55" s="11"/>
      <c r="E55" s="68"/>
      <c r="F55" s="68">
        <f>SUM(F48)</f>
        <v>4248</v>
      </c>
      <c r="G55" s="8">
        <f>F55+Jul!G55</f>
        <v>40101</v>
      </c>
    </row>
    <row r="56" spans="1:7" x14ac:dyDescent="0.2">
      <c r="A56" s="5"/>
      <c r="B56" s="5"/>
      <c r="C56" s="5"/>
      <c r="D56" s="5"/>
      <c r="E56" s="68"/>
      <c r="F56" s="68"/>
      <c r="G56" s="8"/>
    </row>
    <row r="57" spans="1:7" ht="18" x14ac:dyDescent="0.25">
      <c r="A57" s="15" t="s">
        <v>19</v>
      </c>
      <c r="B57" s="6"/>
      <c r="C57" s="6"/>
      <c r="D57" s="7"/>
      <c r="E57" s="65">
        <f>SUM(E58,E72)</f>
        <v>1888</v>
      </c>
      <c r="F57" s="65">
        <f>SUM(F58,F72)</f>
        <v>3842</v>
      </c>
      <c r="G57" s="16">
        <f>F57+Jul!G57</f>
        <v>36814</v>
      </c>
    </row>
    <row r="58" spans="1:7" ht="15.75" x14ac:dyDescent="0.25">
      <c r="A58" s="5"/>
      <c r="B58" s="14" t="s">
        <v>15</v>
      </c>
      <c r="C58" s="5"/>
      <c r="D58" s="5"/>
      <c r="E58" s="66">
        <f>SUM(E59:E62,E66,E69)</f>
        <v>1888</v>
      </c>
      <c r="F58" s="66">
        <f>SUM(F59:F62,F66,F69)</f>
        <v>1906</v>
      </c>
      <c r="G58" s="13">
        <f>F58+Jul!G58</f>
        <v>9890</v>
      </c>
    </row>
    <row r="59" spans="1:7" x14ac:dyDescent="0.2">
      <c r="A59" s="5"/>
      <c r="B59" s="5"/>
      <c r="C59" s="9" t="s">
        <v>6</v>
      </c>
      <c r="D59" s="5"/>
      <c r="E59" s="67">
        <v>1842</v>
      </c>
      <c r="F59" s="67">
        <f>E59</f>
        <v>1842</v>
      </c>
      <c r="G59" s="10">
        <f>F59+Jul!G59</f>
        <v>9565</v>
      </c>
    </row>
    <row r="60" spans="1:7" x14ac:dyDescent="0.2">
      <c r="A60" s="5"/>
      <c r="B60" s="5"/>
      <c r="C60" s="9" t="s">
        <v>7</v>
      </c>
      <c r="D60" s="5"/>
      <c r="E60" s="67">
        <v>0</v>
      </c>
      <c r="F60" s="67">
        <f>E60</f>
        <v>0</v>
      </c>
      <c r="G60" s="10">
        <f>F60+Jul!G60</f>
        <v>0</v>
      </c>
    </row>
    <row r="61" spans="1:7" x14ac:dyDescent="0.2">
      <c r="A61" s="5"/>
      <c r="B61" s="5"/>
      <c r="C61" s="9" t="s">
        <v>8</v>
      </c>
      <c r="D61" s="5"/>
      <c r="E61" s="67">
        <v>0</v>
      </c>
      <c r="F61" s="67">
        <f>E61</f>
        <v>0</v>
      </c>
      <c r="G61" s="10">
        <f>F61+Jul!G61</f>
        <v>0</v>
      </c>
    </row>
    <row r="62" spans="1:7" x14ac:dyDescent="0.2">
      <c r="A62" s="5"/>
      <c r="B62" s="5"/>
      <c r="C62" s="9" t="s">
        <v>13</v>
      </c>
      <c r="D62" s="5"/>
      <c r="E62" s="67">
        <f>SUM(E63:E65)</f>
        <v>27</v>
      </c>
      <c r="F62" s="67">
        <f>SUM(F63:F65)</f>
        <v>27</v>
      </c>
      <c r="G62" s="10">
        <f>F62+Jul!G62</f>
        <v>113</v>
      </c>
    </row>
    <row r="63" spans="1:7" outlineLevel="1" x14ac:dyDescent="0.2">
      <c r="A63" s="5"/>
      <c r="B63" s="5"/>
      <c r="C63" s="9"/>
      <c r="D63" s="5" t="s">
        <v>6</v>
      </c>
      <c r="E63" s="68">
        <v>27</v>
      </c>
      <c r="F63" s="68">
        <f>E63</f>
        <v>27</v>
      </c>
      <c r="G63" s="8">
        <f>F63+Jul!G63</f>
        <v>113</v>
      </c>
    </row>
    <row r="64" spans="1:7" outlineLevel="1" x14ac:dyDescent="0.2">
      <c r="A64" s="5"/>
      <c r="B64" s="5"/>
      <c r="C64" s="9"/>
      <c r="D64" s="5" t="s">
        <v>7</v>
      </c>
      <c r="E64" s="68">
        <v>0</v>
      </c>
      <c r="F64" s="68">
        <f>E64</f>
        <v>0</v>
      </c>
      <c r="G64" s="8">
        <f>F64+Jul!G64</f>
        <v>0</v>
      </c>
    </row>
    <row r="65" spans="1:7" outlineLevel="1" x14ac:dyDescent="0.2">
      <c r="A65" s="5"/>
      <c r="B65" s="5"/>
      <c r="C65" s="9"/>
      <c r="D65" s="5" t="s">
        <v>8</v>
      </c>
      <c r="E65" s="68">
        <v>0</v>
      </c>
      <c r="F65" s="68">
        <f>E65</f>
        <v>0</v>
      </c>
      <c r="G65" s="8">
        <f>F65+Jul!G65</f>
        <v>0</v>
      </c>
    </row>
    <row r="66" spans="1:7" x14ac:dyDescent="0.2">
      <c r="A66" s="5"/>
      <c r="B66" s="5"/>
      <c r="C66" s="9" t="s">
        <v>3</v>
      </c>
      <c r="E66" s="67">
        <f>SUM(E67:E68)</f>
        <v>4</v>
      </c>
      <c r="F66" s="67">
        <f>SUM(F67:F68)</f>
        <v>4</v>
      </c>
      <c r="G66" s="10">
        <f>F66+Jul!G66</f>
        <v>33</v>
      </c>
    </row>
    <row r="67" spans="1:7" outlineLevel="1" x14ac:dyDescent="0.2">
      <c r="A67" s="5"/>
      <c r="B67" s="5"/>
      <c r="D67" s="5" t="s">
        <v>9</v>
      </c>
      <c r="E67" s="68">
        <v>0</v>
      </c>
      <c r="F67" s="68">
        <f>E67</f>
        <v>0</v>
      </c>
      <c r="G67" s="8">
        <f>F67+Jul!G67</f>
        <v>0</v>
      </c>
    </row>
    <row r="68" spans="1:7" outlineLevel="1" x14ac:dyDescent="0.2">
      <c r="A68" s="5"/>
      <c r="B68" s="5"/>
      <c r="D68" s="5" t="s">
        <v>10</v>
      </c>
      <c r="E68" s="68">
        <v>4</v>
      </c>
      <c r="F68" s="68">
        <f>E68</f>
        <v>4</v>
      </c>
      <c r="G68" s="8">
        <f>F68+Jul!G68</f>
        <v>33</v>
      </c>
    </row>
    <row r="69" spans="1:7" x14ac:dyDescent="0.2">
      <c r="A69" s="5"/>
      <c r="B69" s="5"/>
      <c r="C69" s="9" t="s">
        <v>2</v>
      </c>
      <c r="D69" s="5"/>
      <c r="E69" s="67">
        <f>SUM(E70:E71)</f>
        <v>15</v>
      </c>
      <c r="F69" s="67">
        <f>SUM(F70:F71)</f>
        <v>33</v>
      </c>
      <c r="G69" s="10">
        <f>F69+Jul!G69</f>
        <v>179</v>
      </c>
    </row>
    <row r="70" spans="1:7" outlineLevel="1" x14ac:dyDescent="0.2">
      <c r="A70" s="5"/>
      <c r="B70" s="5"/>
      <c r="D70" s="5" t="s">
        <v>11</v>
      </c>
      <c r="E70" s="68">
        <v>9</v>
      </c>
      <c r="F70" s="68">
        <f>E70</f>
        <v>9</v>
      </c>
      <c r="G70" s="8">
        <f>F70+Jul!G70</f>
        <v>55</v>
      </c>
    </row>
    <row r="71" spans="1:7" outlineLevel="1" x14ac:dyDescent="0.2">
      <c r="A71" s="5"/>
      <c r="B71" s="5"/>
      <c r="C71" s="5"/>
      <c r="D71" s="5" t="s">
        <v>12</v>
      </c>
      <c r="E71" s="68">
        <v>6</v>
      </c>
      <c r="F71" s="68">
        <f>E71*4</f>
        <v>24</v>
      </c>
      <c r="G71" s="8">
        <f>F71+Jul!G71</f>
        <v>124</v>
      </c>
    </row>
    <row r="72" spans="1:7" ht="15.75" x14ac:dyDescent="0.25">
      <c r="A72" s="5"/>
      <c r="B72" s="14" t="s">
        <v>14</v>
      </c>
      <c r="C72" s="5"/>
      <c r="D72" s="5"/>
      <c r="E72" s="66"/>
      <c r="F72" s="66">
        <v>1936</v>
      </c>
      <c r="G72" s="13">
        <f>F72+Jul!G72</f>
        <v>26924</v>
      </c>
    </row>
    <row r="73" spans="1:7" x14ac:dyDescent="0.2">
      <c r="A73" s="5"/>
      <c r="B73" s="5"/>
      <c r="C73" s="5"/>
      <c r="D73" s="5"/>
      <c r="E73" s="68"/>
      <c r="F73" s="68"/>
      <c r="G73" s="8"/>
    </row>
    <row r="74" spans="1:7" x14ac:dyDescent="0.2">
      <c r="A74" s="9"/>
      <c r="B74" s="9" t="s">
        <v>28</v>
      </c>
      <c r="C74" s="9"/>
      <c r="D74" s="9"/>
      <c r="E74" s="67"/>
      <c r="F74" s="67">
        <f>SUM(F75:F76)</f>
        <v>2063</v>
      </c>
      <c r="G74" s="10">
        <f>F74+Jul!G74</f>
        <v>10796</v>
      </c>
    </row>
    <row r="75" spans="1:7" x14ac:dyDescent="0.2">
      <c r="A75" s="9"/>
      <c r="B75" s="5" t="s">
        <v>16</v>
      </c>
      <c r="C75" s="5"/>
      <c r="D75" s="9"/>
      <c r="E75" s="68"/>
      <c r="F75" s="68">
        <f>SUM(F59,F60,F63,F64,F67,F68,F70,F71)</f>
        <v>1906</v>
      </c>
      <c r="G75" s="8">
        <f>F75+Jul!G75</f>
        <v>9890</v>
      </c>
    </row>
    <row r="76" spans="1:7" x14ac:dyDescent="0.2">
      <c r="A76" s="9"/>
      <c r="B76" s="5" t="s">
        <v>17</v>
      </c>
      <c r="C76" s="5"/>
      <c r="D76" s="9"/>
      <c r="E76" s="68"/>
      <c r="F76" s="68">
        <v>157</v>
      </c>
      <c r="G76" s="8">
        <f>F76+Jul!G76</f>
        <v>906</v>
      </c>
    </row>
    <row r="77" spans="1:7" x14ac:dyDescent="0.2">
      <c r="A77" s="9"/>
      <c r="B77" s="9" t="s">
        <v>29</v>
      </c>
      <c r="C77" s="9"/>
      <c r="D77" s="9"/>
      <c r="E77" s="67"/>
      <c r="F77" s="67">
        <f>SUM(F78:F79)</f>
        <v>1779</v>
      </c>
      <c r="G77" s="10">
        <f>F77+Jul!G77</f>
        <v>26076</v>
      </c>
    </row>
    <row r="78" spans="1:7" x14ac:dyDescent="0.2">
      <c r="A78" s="5"/>
      <c r="B78" s="5" t="s">
        <v>16</v>
      </c>
      <c r="C78" s="5"/>
      <c r="D78" s="5"/>
      <c r="E78" s="68"/>
      <c r="F78" s="68">
        <v>0</v>
      </c>
      <c r="G78" s="8">
        <f>F78+Jul!G78</f>
        <v>0</v>
      </c>
    </row>
    <row r="79" spans="1:7" ht="15" x14ac:dyDescent="0.25">
      <c r="A79" s="11"/>
      <c r="B79" s="5" t="s">
        <v>17</v>
      </c>
      <c r="C79" s="11"/>
      <c r="D79" s="11"/>
      <c r="E79" s="68"/>
      <c r="F79" s="68">
        <v>1779</v>
      </c>
      <c r="G79" s="8">
        <f>F79+Jul!G79</f>
        <v>26076</v>
      </c>
    </row>
    <row r="80" spans="1:7" x14ac:dyDescent="0.2">
      <c r="A80" s="9"/>
      <c r="B80" s="9"/>
      <c r="C80" s="9"/>
      <c r="D80" s="9"/>
      <c r="E80" s="67"/>
      <c r="F80" s="67"/>
      <c r="G80" s="10"/>
    </row>
    <row r="81" spans="1:7" ht="18" x14ac:dyDescent="0.25">
      <c r="A81" s="15" t="s">
        <v>20</v>
      </c>
      <c r="B81" s="6"/>
      <c r="C81" s="6"/>
      <c r="D81" s="7"/>
      <c r="E81" s="65">
        <f>SUM(E82,E96)</f>
        <v>2322</v>
      </c>
      <c r="F81" s="65">
        <f>SUM(F82,F96)</f>
        <v>4246</v>
      </c>
      <c r="G81" s="16">
        <f>F81+Jul!G81</f>
        <v>59080</v>
      </c>
    </row>
    <row r="82" spans="1:7" ht="15.75" x14ac:dyDescent="0.25">
      <c r="A82" s="5"/>
      <c r="B82" s="14" t="s">
        <v>15</v>
      </c>
      <c r="C82" s="5"/>
      <c r="D82" s="5"/>
      <c r="E82" s="66">
        <f>SUM(E83:E86,E90,E93)</f>
        <v>2322</v>
      </c>
      <c r="F82" s="66">
        <f>SUM(F83:F86,F90,F93)</f>
        <v>2571</v>
      </c>
      <c r="G82" s="13">
        <f>F82+Jul!G82</f>
        <v>29634</v>
      </c>
    </row>
    <row r="83" spans="1:7" x14ac:dyDescent="0.2">
      <c r="A83" s="5"/>
      <c r="B83" s="5"/>
      <c r="C83" s="9" t="s">
        <v>6</v>
      </c>
      <c r="D83" s="5"/>
      <c r="E83" s="67">
        <v>0</v>
      </c>
      <c r="F83" s="67">
        <f>E83</f>
        <v>0</v>
      </c>
      <c r="G83" s="10">
        <f>F83+Jul!G83</f>
        <v>8005</v>
      </c>
    </row>
    <row r="84" spans="1:7" x14ac:dyDescent="0.2">
      <c r="A84" s="5"/>
      <c r="B84" s="5"/>
      <c r="C84" s="9" t="s">
        <v>7</v>
      </c>
      <c r="D84" s="5"/>
      <c r="E84" s="67">
        <v>1915</v>
      </c>
      <c r="F84" s="67">
        <f>E84</f>
        <v>1915</v>
      </c>
      <c r="G84" s="10">
        <f>F84+Jul!G84</f>
        <v>8779</v>
      </c>
    </row>
    <row r="85" spans="1:7" x14ac:dyDescent="0.2">
      <c r="A85" s="5"/>
      <c r="B85" s="5"/>
      <c r="C85" s="9" t="s">
        <v>8</v>
      </c>
      <c r="D85" s="5"/>
      <c r="E85" s="67">
        <v>0</v>
      </c>
      <c r="F85" s="67">
        <f>E85</f>
        <v>0</v>
      </c>
      <c r="G85" s="10">
        <f>F85+Jul!G85</f>
        <v>8162</v>
      </c>
    </row>
    <row r="86" spans="1:7" x14ac:dyDescent="0.2">
      <c r="A86" s="5"/>
      <c r="B86" s="5"/>
      <c r="C86" s="9" t="s">
        <v>13</v>
      </c>
      <c r="D86" s="5"/>
      <c r="E86" s="67">
        <f>SUM(E87:E89)</f>
        <v>23</v>
      </c>
      <c r="F86" s="67">
        <f>SUM(F87:F89)</f>
        <v>23</v>
      </c>
      <c r="G86" s="10">
        <f>F86+Jul!G86</f>
        <v>87</v>
      </c>
    </row>
    <row r="87" spans="1:7" outlineLevel="1" x14ac:dyDescent="0.2">
      <c r="A87" s="5"/>
      <c r="B87" s="5"/>
      <c r="C87" s="9"/>
      <c r="D87" s="5" t="s">
        <v>6</v>
      </c>
      <c r="E87" s="68">
        <v>0</v>
      </c>
      <c r="F87" s="68">
        <f>E87</f>
        <v>0</v>
      </c>
      <c r="G87" s="8">
        <f>F87+Jul!G87</f>
        <v>64</v>
      </c>
    </row>
    <row r="88" spans="1:7" outlineLevel="1" x14ac:dyDescent="0.2">
      <c r="A88" s="5"/>
      <c r="B88" s="5"/>
      <c r="C88" s="9"/>
      <c r="D88" s="5" t="s">
        <v>7</v>
      </c>
      <c r="E88" s="68">
        <v>23</v>
      </c>
      <c r="F88" s="68">
        <f>E88</f>
        <v>23</v>
      </c>
      <c r="G88" s="8">
        <f>F88+Jul!G88</f>
        <v>23</v>
      </c>
    </row>
    <row r="89" spans="1:7" outlineLevel="1" x14ac:dyDescent="0.2">
      <c r="A89" s="5"/>
      <c r="B89" s="5"/>
      <c r="C89" s="9"/>
      <c r="D89" s="5" t="s">
        <v>8</v>
      </c>
      <c r="E89" s="68">
        <v>0</v>
      </c>
      <c r="F89" s="68">
        <f>E89</f>
        <v>0</v>
      </c>
      <c r="G89" s="8">
        <f>F89+Jul!G89</f>
        <v>0</v>
      </c>
    </row>
    <row r="90" spans="1:7" x14ac:dyDescent="0.2">
      <c r="A90" s="5"/>
      <c r="B90" s="5"/>
      <c r="C90" s="9" t="s">
        <v>3</v>
      </c>
      <c r="E90" s="67">
        <f>SUM(E91:E92)</f>
        <v>250</v>
      </c>
      <c r="F90" s="67">
        <f>SUM(F91:F92)</f>
        <v>250</v>
      </c>
      <c r="G90" s="10">
        <f>F90+Jul!G90</f>
        <v>2520</v>
      </c>
    </row>
    <row r="91" spans="1:7" outlineLevel="1" x14ac:dyDescent="0.2">
      <c r="A91" s="5"/>
      <c r="B91" s="5"/>
      <c r="D91" s="5" t="s">
        <v>9</v>
      </c>
      <c r="E91" s="68">
        <v>23</v>
      </c>
      <c r="F91" s="68">
        <f>E91</f>
        <v>23</v>
      </c>
      <c r="G91" s="8">
        <f>F91+Jul!G91</f>
        <v>235</v>
      </c>
    </row>
    <row r="92" spans="1:7" outlineLevel="1" x14ac:dyDescent="0.2">
      <c r="A92" s="5"/>
      <c r="B92" s="5"/>
      <c r="D92" s="5" t="s">
        <v>10</v>
      </c>
      <c r="E92" s="68">
        <v>227</v>
      </c>
      <c r="F92" s="68">
        <f>E92</f>
        <v>227</v>
      </c>
      <c r="G92" s="8">
        <f>F92+Jul!G92</f>
        <v>2285</v>
      </c>
    </row>
    <row r="93" spans="1:7" x14ac:dyDescent="0.2">
      <c r="A93" s="5"/>
      <c r="B93" s="5"/>
      <c r="C93" s="9" t="s">
        <v>2</v>
      </c>
      <c r="D93" s="5"/>
      <c r="E93" s="67">
        <f>SUM(E94:E95)</f>
        <v>134</v>
      </c>
      <c r="F93" s="67">
        <f>SUM(F94:F95)</f>
        <v>383</v>
      </c>
      <c r="G93" s="10">
        <f>F93+Jul!G93</f>
        <v>2081</v>
      </c>
    </row>
    <row r="94" spans="1:7" outlineLevel="1" x14ac:dyDescent="0.2">
      <c r="A94" s="5"/>
      <c r="B94" s="5"/>
      <c r="D94" s="5" t="s">
        <v>11</v>
      </c>
      <c r="E94" s="68">
        <v>51</v>
      </c>
      <c r="F94" s="68">
        <f>E94</f>
        <v>51</v>
      </c>
      <c r="G94" s="8">
        <f>F94+Jul!G94</f>
        <v>417</v>
      </c>
    </row>
    <row r="95" spans="1:7" outlineLevel="1" x14ac:dyDescent="0.2">
      <c r="A95" s="5"/>
      <c r="B95" s="5"/>
      <c r="C95" s="5"/>
      <c r="D95" s="5" t="s">
        <v>12</v>
      </c>
      <c r="E95" s="68">
        <v>83</v>
      </c>
      <c r="F95" s="68">
        <f>E95*4</f>
        <v>332</v>
      </c>
      <c r="G95" s="8">
        <f>F95+Jul!G95</f>
        <v>1664</v>
      </c>
    </row>
    <row r="96" spans="1:7" ht="15.75" x14ac:dyDescent="0.25">
      <c r="A96" s="5"/>
      <c r="B96" s="14" t="s">
        <v>14</v>
      </c>
      <c r="C96" s="5"/>
      <c r="D96" s="5"/>
      <c r="E96" s="66"/>
      <c r="F96" s="66">
        <v>1675</v>
      </c>
      <c r="G96" s="13">
        <f>F96+Jul!G96</f>
        <v>29446</v>
      </c>
    </row>
    <row r="97" spans="1:7" x14ac:dyDescent="0.2">
      <c r="A97" s="5"/>
      <c r="B97" s="5"/>
      <c r="C97" s="5"/>
      <c r="D97" s="5"/>
      <c r="E97" s="68"/>
      <c r="F97" s="68"/>
      <c r="G97" s="8"/>
    </row>
    <row r="98" spans="1:7" x14ac:dyDescent="0.2">
      <c r="A98" s="9"/>
      <c r="B98" s="9" t="s">
        <v>28</v>
      </c>
      <c r="C98" s="9"/>
      <c r="D98" s="9"/>
      <c r="E98" s="67"/>
      <c r="F98" s="67">
        <f>SUM(F99:F100)</f>
        <v>4246</v>
      </c>
      <c r="G98" s="10">
        <f>F98+Jul!G98</f>
        <v>43669</v>
      </c>
    </row>
    <row r="99" spans="1:7" x14ac:dyDescent="0.2">
      <c r="A99" s="9"/>
      <c r="B99" s="5" t="s">
        <v>16</v>
      </c>
      <c r="C99" s="5"/>
      <c r="D99" s="9"/>
      <c r="E99" s="68"/>
      <c r="F99" s="68">
        <f>SUM(F83,F84,F87,F88,F91,F92,F94,F95)</f>
        <v>2571</v>
      </c>
      <c r="G99" s="8">
        <f>F99+Jul!G99</f>
        <v>21472</v>
      </c>
    </row>
    <row r="100" spans="1:7" x14ac:dyDescent="0.2">
      <c r="A100" s="9"/>
      <c r="B100" s="5" t="s">
        <v>17</v>
      </c>
      <c r="C100" s="5"/>
      <c r="D100" s="9"/>
      <c r="E100" s="68"/>
      <c r="F100" s="68">
        <f>SUM(F96)</f>
        <v>1675</v>
      </c>
      <c r="G100" s="8">
        <f>F100+Jul!G100</f>
        <v>22197</v>
      </c>
    </row>
    <row r="101" spans="1:7" x14ac:dyDescent="0.2">
      <c r="A101" s="9"/>
      <c r="B101" s="9" t="s">
        <v>29</v>
      </c>
      <c r="C101" s="9"/>
      <c r="D101" s="9"/>
      <c r="E101" s="67"/>
      <c r="F101" s="67">
        <f>SUM(F102:F103)</f>
        <v>4223</v>
      </c>
      <c r="G101" s="10">
        <f>F101+Jul!G101</f>
        <v>40592</v>
      </c>
    </row>
    <row r="102" spans="1:7" x14ac:dyDescent="0.2">
      <c r="A102" s="5"/>
      <c r="B102" s="5" t="s">
        <v>16</v>
      </c>
      <c r="C102" s="5"/>
      <c r="D102" s="5"/>
      <c r="E102" s="68"/>
      <c r="F102" s="68">
        <f>SUM(F84,F85,F88,F89,F92,F94,F95)</f>
        <v>2548</v>
      </c>
      <c r="G102" s="8">
        <f>F102+Jul!G102</f>
        <v>20213</v>
      </c>
    </row>
    <row r="103" spans="1:7" ht="15" x14ac:dyDescent="0.25">
      <c r="A103" s="11"/>
      <c r="B103" s="5" t="s">
        <v>17</v>
      </c>
      <c r="C103" s="11"/>
      <c r="D103" s="11"/>
      <c r="E103" s="68"/>
      <c r="F103" s="68">
        <f>SUM(F96)</f>
        <v>1675</v>
      </c>
      <c r="G103" s="8">
        <f>F103+Jul!G103</f>
        <v>20379</v>
      </c>
    </row>
    <row r="104" spans="1:7" x14ac:dyDescent="0.2">
      <c r="A104" s="9"/>
      <c r="B104" s="5"/>
      <c r="C104" s="5"/>
      <c r="D104" s="5"/>
      <c r="E104" s="68"/>
      <c r="F104" s="68"/>
      <c r="G104" s="8"/>
    </row>
    <row r="105" spans="1:7" ht="18" x14ac:dyDescent="0.25">
      <c r="A105" s="15" t="s">
        <v>21</v>
      </c>
      <c r="B105" s="6"/>
      <c r="C105" s="6"/>
      <c r="D105" s="7"/>
      <c r="E105" s="65">
        <f>SUM(E106,E120)</f>
        <v>2043</v>
      </c>
      <c r="F105" s="65">
        <f>SUM(F106,F120)</f>
        <v>7385</v>
      </c>
      <c r="G105" s="16">
        <f>F105+Jul!G105</f>
        <v>58852</v>
      </c>
    </row>
    <row r="106" spans="1:7" ht="15.75" x14ac:dyDescent="0.25">
      <c r="A106" s="5"/>
      <c r="B106" s="14" t="s">
        <v>15</v>
      </c>
      <c r="C106" s="5"/>
      <c r="D106" s="5"/>
      <c r="E106" s="66">
        <f>SUM(E107:E110,E114,E117)</f>
        <v>2043</v>
      </c>
      <c r="F106" s="66">
        <f>SUM(F107:F110,F114,F117)</f>
        <v>2046</v>
      </c>
      <c r="G106" s="13">
        <f>F106+Jul!G106</f>
        <v>16565</v>
      </c>
    </row>
    <row r="107" spans="1:7" x14ac:dyDescent="0.2">
      <c r="A107" s="5"/>
      <c r="B107" s="5"/>
      <c r="C107" s="9" t="s">
        <v>6</v>
      </c>
      <c r="D107" s="5"/>
      <c r="E107" s="67">
        <v>1399</v>
      </c>
      <c r="F107" s="67">
        <f>E107</f>
        <v>1399</v>
      </c>
      <c r="G107" s="10">
        <f>F107+Jul!G107</f>
        <v>1399</v>
      </c>
    </row>
    <row r="108" spans="1:7" x14ac:dyDescent="0.2">
      <c r="A108" s="5"/>
      <c r="B108" s="5"/>
      <c r="C108" s="9" t="s">
        <v>7</v>
      </c>
      <c r="D108" s="5"/>
      <c r="E108" s="67">
        <v>0</v>
      </c>
      <c r="F108" s="67">
        <f>E108</f>
        <v>0</v>
      </c>
      <c r="G108" s="10">
        <f>F108+Jul!G108</f>
        <v>0</v>
      </c>
    </row>
    <row r="109" spans="1:7" x14ac:dyDescent="0.2">
      <c r="A109" s="5"/>
      <c r="B109" s="5"/>
      <c r="C109" s="9" t="s">
        <v>8</v>
      </c>
      <c r="D109" s="5"/>
      <c r="E109" s="67">
        <v>461</v>
      </c>
      <c r="F109" s="67">
        <f>E109</f>
        <v>461</v>
      </c>
      <c r="G109" s="10">
        <f>F109+Jul!G109</f>
        <v>14373</v>
      </c>
    </row>
    <row r="110" spans="1:7" x14ac:dyDescent="0.2">
      <c r="A110" s="5"/>
      <c r="B110" s="5"/>
      <c r="C110" s="9" t="s">
        <v>13</v>
      </c>
      <c r="D110" s="5"/>
      <c r="E110" s="67">
        <f>SUM(E111:E113)</f>
        <v>0</v>
      </c>
      <c r="F110" s="67">
        <f>SUM(F111:F113)</f>
        <v>0</v>
      </c>
      <c r="G110" s="10">
        <f>F110+Jul!G110</f>
        <v>0</v>
      </c>
    </row>
    <row r="111" spans="1:7" outlineLevel="1" x14ac:dyDescent="0.2">
      <c r="A111" s="5"/>
      <c r="B111" s="5"/>
      <c r="C111" s="9"/>
      <c r="D111" s="5" t="s">
        <v>6</v>
      </c>
      <c r="E111" s="68">
        <v>0</v>
      </c>
      <c r="F111" s="68">
        <f>E111</f>
        <v>0</v>
      </c>
      <c r="G111" s="8">
        <f>F111+Jul!G111</f>
        <v>0</v>
      </c>
    </row>
    <row r="112" spans="1:7" outlineLevel="1" x14ac:dyDescent="0.2">
      <c r="A112" s="5"/>
      <c r="B112" s="5"/>
      <c r="C112" s="9"/>
      <c r="D112" s="5" t="s">
        <v>7</v>
      </c>
      <c r="E112" s="68">
        <v>0</v>
      </c>
      <c r="F112" s="68">
        <f>E112</f>
        <v>0</v>
      </c>
      <c r="G112" s="8">
        <f>F112+Jul!G112</f>
        <v>0</v>
      </c>
    </row>
    <row r="113" spans="1:9" outlineLevel="1" x14ac:dyDescent="0.2">
      <c r="A113" s="5"/>
      <c r="B113" s="5"/>
      <c r="C113" s="9"/>
      <c r="D113" s="5" t="s">
        <v>8</v>
      </c>
      <c r="E113" s="68">
        <v>0</v>
      </c>
      <c r="F113" s="68">
        <f>E113</f>
        <v>0</v>
      </c>
      <c r="G113" s="8">
        <f>F113+Jul!G113</f>
        <v>0</v>
      </c>
    </row>
    <row r="114" spans="1:9" x14ac:dyDescent="0.2">
      <c r="A114" s="5"/>
      <c r="B114" s="5"/>
      <c r="C114" s="9" t="s">
        <v>3</v>
      </c>
      <c r="E114" s="67">
        <f>SUM(E115:E116)</f>
        <v>178</v>
      </c>
      <c r="F114" s="67">
        <f>SUM(F115:F116)</f>
        <v>178</v>
      </c>
      <c r="G114" s="10">
        <f>F114+Jul!G114</f>
        <v>655</v>
      </c>
    </row>
    <row r="115" spans="1:9" outlineLevel="1" x14ac:dyDescent="0.2">
      <c r="A115" s="5"/>
      <c r="B115" s="5"/>
      <c r="D115" s="5" t="s">
        <v>9</v>
      </c>
      <c r="E115" s="68">
        <v>0</v>
      </c>
      <c r="F115" s="68">
        <f>E115</f>
        <v>0</v>
      </c>
      <c r="G115" s="8">
        <f>F115+Jul!G115</f>
        <v>3</v>
      </c>
    </row>
    <row r="116" spans="1:9" outlineLevel="1" x14ac:dyDescent="0.2">
      <c r="A116" s="5"/>
      <c r="B116" s="5"/>
      <c r="D116" s="5" t="s">
        <v>10</v>
      </c>
      <c r="E116" s="68">
        <v>178</v>
      </c>
      <c r="F116" s="68">
        <f>E116</f>
        <v>178</v>
      </c>
      <c r="G116" s="8">
        <f>F116+Jul!G116</f>
        <v>652</v>
      </c>
    </row>
    <row r="117" spans="1:9" x14ac:dyDescent="0.2">
      <c r="A117" s="5"/>
      <c r="B117" s="5"/>
      <c r="C117" s="9" t="s">
        <v>2</v>
      </c>
      <c r="D117" s="5"/>
      <c r="E117" s="67">
        <f>SUM(E118:E119)</f>
        <v>5</v>
      </c>
      <c r="F117" s="67">
        <f>SUM(F118:F119)</f>
        <v>8</v>
      </c>
      <c r="G117" s="10">
        <f>F117+Jul!G117</f>
        <v>138</v>
      </c>
    </row>
    <row r="118" spans="1:9" outlineLevel="1" x14ac:dyDescent="0.2">
      <c r="A118" s="5"/>
      <c r="B118" s="5"/>
      <c r="D118" s="5" t="s">
        <v>11</v>
      </c>
      <c r="E118" s="68">
        <v>4</v>
      </c>
      <c r="F118" s="68">
        <f>E118</f>
        <v>4</v>
      </c>
      <c r="G118" s="8">
        <f>F118+Jul!G118</f>
        <v>30</v>
      </c>
    </row>
    <row r="119" spans="1:9" outlineLevel="1" x14ac:dyDescent="0.2">
      <c r="A119" s="5"/>
      <c r="B119" s="5"/>
      <c r="C119" s="5"/>
      <c r="D119" s="5" t="s">
        <v>12</v>
      </c>
      <c r="E119" s="68">
        <v>1</v>
      </c>
      <c r="F119" s="68">
        <f>E119*4</f>
        <v>4</v>
      </c>
      <c r="G119" s="8">
        <f>F119+Jul!G119</f>
        <v>108</v>
      </c>
    </row>
    <row r="120" spans="1:9" ht="15.75" x14ac:dyDescent="0.25">
      <c r="A120" s="5"/>
      <c r="B120" s="14" t="s">
        <v>14</v>
      </c>
      <c r="C120" s="5"/>
      <c r="D120" s="5"/>
      <c r="E120" s="66"/>
      <c r="F120" s="66">
        <v>5339</v>
      </c>
      <c r="G120" s="13">
        <f>F120+Jul!G120</f>
        <v>42287</v>
      </c>
    </row>
    <row r="121" spans="1:9" x14ac:dyDescent="0.2">
      <c r="A121" s="5"/>
      <c r="B121" s="5"/>
      <c r="C121" s="5"/>
      <c r="D121" s="5"/>
      <c r="E121" s="68"/>
      <c r="F121" s="68"/>
      <c r="G121" s="8"/>
    </row>
    <row r="122" spans="1:9" x14ac:dyDescent="0.2">
      <c r="A122" s="9"/>
      <c r="B122" s="9" t="s">
        <v>28</v>
      </c>
      <c r="C122" s="9"/>
      <c r="D122" s="9"/>
      <c r="E122" s="67"/>
      <c r="F122" s="67">
        <f>SUM(F123:F124)</f>
        <v>6619</v>
      </c>
      <c r="G122" s="10">
        <f>F122+Jul!G122</f>
        <v>8368</v>
      </c>
    </row>
    <row r="123" spans="1:9" x14ac:dyDescent="0.2">
      <c r="A123" s="9"/>
      <c r="B123" s="5" t="s">
        <v>16</v>
      </c>
      <c r="C123" s="5"/>
      <c r="D123" s="9"/>
      <c r="E123" s="68"/>
      <c r="F123" s="68">
        <f>SUM(F107,F108,F111,F112,F115,F116,F118,F119)</f>
        <v>1585</v>
      </c>
      <c r="G123" s="8">
        <f>F123+Jul!G123</f>
        <v>1585</v>
      </c>
    </row>
    <row r="124" spans="1:9" x14ac:dyDescent="0.2">
      <c r="A124" s="9"/>
      <c r="B124" s="5" t="s">
        <v>17</v>
      </c>
      <c r="C124" s="5"/>
      <c r="D124" s="9"/>
      <c r="E124" s="68"/>
      <c r="F124" s="68">
        <f>SUM(F120)-305</f>
        <v>5034</v>
      </c>
      <c r="G124" s="8">
        <f>F124+Jul!G124</f>
        <v>6783</v>
      </c>
    </row>
    <row r="125" spans="1:9" x14ac:dyDescent="0.2">
      <c r="A125" s="9"/>
      <c r="B125" s="9" t="s">
        <v>29</v>
      </c>
      <c r="C125" s="9"/>
      <c r="D125" s="9"/>
      <c r="E125" s="67"/>
      <c r="F125" s="67">
        <f>SUM(F126:F127)</f>
        <v>1086</v>
      </c>
      <c r="G125" s="10">
        <f>F125+Jul!G125</f>
        <v>50750</v>
      </c>
    </row>
    <row r="126" spans="1:9" x14ac:dyDescent="0.2">
      <c r="A126" s="5"/>
      <c r="B126" s="5" t="s">
        <v>16</v>
      </c>
      <c r="C126" s="5"/>
      <c r="D126" s="5"/>
      <c r="E126" s="68"/>
      <c r="F126" s="68">
        <f>SUM(F108,F109,F113,F112,F116,F118,F119)</f>
        <v>647</v>
      </c>
      <c r="G126" s="8">
        <f>F126+Jul!G126</f>
        <v>15112</v>
      </c>
    </row>
    <row r="127" spans="1:9" ht="15" x14ac:dyDescent="0.25">
      <c r="A127" s="11"/>
      <c r="B127" s="5" t="s">
        <v>17</v>
      </c>
      <c r="C127" s="11"/>
      <c r="D127" s="11"/>
      <c r="E127" s="68"/>
      <c r="F127" s="68">
        <f>134+305</f>
        <v>439</v>
      </c>
      <c r="G127" s="8">
        <f>F127+Jul!G127</f>
        <v>35638</v>
      </c>
    </row>
    <row r="128" spans="1:9" ht="15" x14ac:dyDescent="0.25">
      <c r="A128" s="5"/>
      <c r="B128" s="11"/>
      <c r="C128" s="11"/>
      <c r="D128" s="8"/>
      <c r="E128" s="70"/>
      <c r="F128" s="70"/>
      <c r="G128" s="5"/>
      <c r="H128" s="11"/>
      <c r="I128" s="8"/>
    </row>
    <row r="129" spans="1:7" ht="18" x14ac:dyDescent="0.25">
      <c r="A129" s="15" t="s">
        <v>22</v>
      </c>
      <c r="B129" s="6"/>
      <c r="C129" s="6"/>
      <c r="D129" s="7"/>
      <c r="E129" s="65">
        <f>SUM(E130,E145)</f>
        <v>1024</v>
      </c>
      <c r="F129" s="65">
        <f>SUM(F130,F145)</f>
        <v>1385</v>
      </c>
      <c r="G129" s="16">
        <f>F129+Jul!G129</f>
        <v>12583</v>
      </c>
    </row>
    <row r="130" spans="1:7" ht="15.75" x14ac:dyDescent="0.25">
      <c r="A130" s="5"/>
      <c r="B130" s="14" t="s">
        <v>15</v>
      </c>
      <c r="C130" s="5"/>
      <c r="D130" s="5"/>
      <c r="E130" s="66">
        <f>SUM(E131:E134,E138,E141,E144)</f>
        <v>1024</v>
      </c>
      <c r="F130" s="66">
        <f>SUM(F131:F134,F138,F141,F144)</f>
        <v>1039</v>
      </c>
      <c r="G130" s="13">
        <f>F130+Jul!G130</f>
        <v>9208</v>
      </c>
    </row>
    <row r="131" spans="1:7" x14ac:dyDescent="0.2">
      <c r="A131" s="5"/>
      <c r="B131" s="5"/>
      <c r="C131" s="9" t="s">
        <v>6</v>
      </c>
      <c r="D131" s="5"/>
      <c r="E131" s="67">
        <v>100</v>
      </c>
      <c r="F131" s="67">
        <f>E131</f>
        <v>100</v>
      </c>
      <c r="G131" s="10">
        <f>F131+Jul!G131</f>
        <v>765</v>
      </c>
    </row>
    <row r="132" spans="1:7" x14ac:dyDescent="0.2">
      <c r="A132" s="5"/>
      <c r="B132" s="5"/>
      <c r="C132" s="9" t="s">
        <v>7</v>
      </c>
      <c r="D132" s="5"/>
      <c r="E132" s="67">
        <v>823</v>
      </c>
      <c r="F132" s="67">
        <f>E132</f>
        <v>823</v>
      </c>
      <c r="G132" s="10">
        <f>F132+Jul!G132</f>
        <v>7540</v>
      </c>
    </row>
    <row r="133" spans="1:7" x14ac:dyDescent="0.2">
      <c r="A133" s="5"/>
      <c r="B133" s="5"/>
      <c r="C133" s="9" t="s">
        <v>8</v>
      </c>
      <c r="D133" s="5"/>
      <c r="E133" s="67">
        <v>0</v>
      </c>
      <c r="F133" s="67">
        <f>E133</f>
        <v>0</v>
      </c>
      <c r="G133" s="10">
        <f>F133+Jul!G133</f>
        <v>0</v>
      </c>
    </row>
    <row r="134" spans="1:7" x14ac:dyDescent="0.2">
      <c r="A134" s="5"/>
      <c r="B134" s="5"/>
      <c r="C134" s="9" t="s">
        <v>13</v>
      </c>
      <c r="D134" s="5"/>
      <c r="E134" s="67">
        <f>SUM(E135:E137)</f>
        <v>14</v>
      </c>
      <c r="F134" s="67">
        <f>SUM(F135:F137)</f>
        <v>14</v>
      </c>
      <c r="G134" s="10">
        <f>F134+Jul!G134</f>
        <v>86</v>
      </c>
    </row>
    <row r="135" spans="1:7" outlineLevel="1" x14ac:dyDescent="0.2">
      <c r="A135" s="5"/>
      <c r="B135" s="5"/>
      <c r="C135" s="9"/>
      <c r="D135" s="5" t="s">
        <v>6</v>
      </c>
      <c r="E135" s="68">
        <v>6</v>
      </c>
      <c r="F135" s="68">
        <f>E135</f>
        <v>6</v>
      </c>
      <c r="G135" s="8">
        <f>F135+Jul!G135</f>
        <v>32</v>
      </c>
    </row>
    <row r="136" spans="1:7" outlineLevel="1" x14ac:dyDescent="0.2">
      <c r="A136" s="5"/>
      <c r="B136" s="5"/>
      <c r="C136" s="9"/>
      <c r="D136" s="5" t="s">
        <v>7</v>
      </c>
      <c r="E136" s="68">
        <v>8</v>
      </c>
      <c r="F136" s="68">
        <f>E136</f>
        <v>8</v>
      </c>
      <c r="G136" s="8">
        <f>F136+Jul!G136</f>
        <v>54</v>
      </c>
    </row>
    <row r="137" spans="1:7" outlineLevel="1" x14ac:dyDescent="0.2">
      <c r="A137" s="5"/>
      <c r="B137" s="5"/>
      <c r="C137" s="9"/>
      <c r="D137" s="5" t="s">
        <v>8</v>
      </c>
      <c r="E137" s="68">
        <v>0</v>
      </c>
      <c r="F137" s="68">
        <f>E137</f>
        <v>0</v>
      </c>
      <c r="G137" s="8">
        <f>F137+Jul!G137</f>
        <v>0</v>
      </c>
    </row>
    <row r="138" spans="1:7" x14ac:dyDescent="0.2">
      <c r="A138" s="5"/>
      <c r="B138" s="5"/>
      <c r="C138" s="9" t="s">
        <v>3</v>
      </c>
      <c r="E138" s="67">
        <f>SUM(E139:E140)</f>
        <v>68</v>
      </c>
      <c r="F138" s="67">
        <f>SUM(F139:F140)</f>
        <v>68</v>
      </c>
      <c r="G138" s="10">
        <f>F138+Jul!G138</f>
        <v>588</v>
      </c>
    </row>
    <row r="139" spans="1:7" outlineLevel="1" x14ac:dyDescent="0.2">
      <c r="A139" s="5"/>
      <c r="B139" s="5"/>
      <c r="D139" s="5" t="s">
        <v>9</v>
      </c>
      <c r="E139" s="68">
        <v>1</v>
      </c>
      <c r="F139" s="68">
        <f>E139</f>
        <v>1</v>
      </c>
      <c r="G139" s="8">
        <f>F139+Jul!G139</f>
        <v>11</v>
      </c>
    </row>
    <row r="140" spans="1:7" outlineLevel="1" x14ac:dyDescent="0.2">
      <c r="A140" s="5"/>
      <c r="B140" s="5"/>
      <c r="D140" s="5" t="s">
        <v>10</v>
      </c>
      <c r="E140" s="68">
        <v>67</v>
      </c>
      <c r="F140" s="68">
        <f>E140</f>
        <v>67</v>
      </c>
      <c r="G140" s="8">
        <f>F140+Jul!G140</f>
        <v>577</v>
      </c>
    </row>
    <row r="141" spans="1:7" x14ac:dyDescent="0.2">
      <c r="A141" s="5"/>
      <c r="B141" s="5"/>
      <c r="C141" s="9" t="s">
        <v>2</v>
      </c>
      <c r="D141" s="5"/>
      <c r="E141" s="67">
        <f>SUM(E142:E143)</f>
        <v>19</v>
      </c>
      <c r="F141" s="67">
        <f>SUM(F142:F143)</f>
        <v>34</v>
      </c>
      <c r="G141" s="10">
        <f>F141+Jul!G141</f>
        <v>229</v>
      </c>
    </row>
    <row r="142" spans="1:7" outlineLevel="1" x14ac:dyDescent="0.2">
      <c r="A142" s="5"/>
      <c r="B142" s="5"/>
      <c r="D142" s="5" t="s">
        <v>11</v>
      </c>
      <c r="E142" s="68">
        <v>14</v>
      </c>
      <c r="F142" s="68">
        <f>E142</f>
        <v>14</v>
      </c>
      <c r="G142" s="8">
        <f>F142+Jul!G142</f>
        <v>89</v>
      </c>
    </row>
    <row r="143" spans="1:7" outlineLevel="1" x14ac:dyDescent="0.2">
      <c r="A143" s="5"/>
      <c r="B143" s="5"/>
      <c r="C143" s="5"/>
      <c r="D143" s="5" t="s">
        <v>12</v>
      </c>
      <c r="E143" s="68">
        <v>5</v>
      </c>
      <c r="F143" s="68">
        <f>E143*4</f>
        <v>20</v>
      </c>
      <c r="G143" s="8">
        <f>F143+Jul!G143</f>
        <v>140</v>
      </c>
    </row>
    <row r="144" spans="1:7" x14ac:dyDescent="0.2">
      <c r="A144" s="5"/>
      <c r="B144" s="5"/>
      <c r="C144" s="9" t="s">
        <v>26</v>
      </c>
      <c r="D144" s="5"/>
      <c r="E144" s="67">
        <v>0</v>
      </c>
      <c r="F144" s="67">
        <f>E144*4</f>
        <v>0</v>
      </c>
      <c r="G144" s="10">
        <f>F144+Jul!G144</f>
        <v>0</v>
      </c>
    </row>
    <row r="145" spans="1:7" ht="15.75" x14ac:dyDescent="0.25">
      <c r="A145" s="5"/>
      <c r="B145" s="14" t="s">
        <v>14</v>
      </c>
      <c r="C145" s="5"/>
      <c r="D145" s="5"/>
      <c r="E145" s="66"/>
      <c r="F145" s="66">
        <v>346</v>
      </c>
      <c r="G145" s="13">
        <f>F145+Jul!G145</f>
        <v>3375</v>
      </c>
    </row>
    <row r="146" spans="1:7" x14ac:dyDescent="0.2">
      <c r="A146" s="5"/>
      <c r="B146" s="5"/>
      <c r="C146" s="5"/>
      <c r="D146" s="5"/>
      <c r="E146" s="68"/>
      <c r="F146" s="68"/>
      <c r="G146" s="8"/>
    </row>
    <row r="147" spans="1:7" x14ac:dyDescent="0.2">
      <c r="A147" s="9"/>
      <c r="B147" s="9" t="s">
        <v>28</v>
      </c>
      <c r="C147" s="9"/>
      <c r="D147" s="9"/>
      <c r="E147" s="67"/>
      <c r="F147" s="67">
        <f>SUM(F148:F149)</f>
        <v>1385</v>
      </c>
      <c r="G147" s="10">
        <f>F147+Jul!G147</f>
        <v>12583</v>
      </c>
    </row>
    <row r="148" spans="1:7" x14ac:dyDescent="0.2">
      <c r="A148" s="9"/>
      <c r="B148" s="5" t="s">
        <v>16</v>
      </c>
      <c r="C148" s="5"/>
      <c r="D148" s="9"/>
      <c r="E148" s="68"/>
      <c r="F148" s="68">
        <f>SUM(F131,F132,F135,F136,F139,F140,F142,F143,F144)</f>
        <v>1039</v>
      </c>
      <c r="G148" s="8">
        <f>F148+Jul!G148</f>
        <v>9208</v>
      </c>
    </row>
    <row r="149" spans="1:7" x14ac:dyDescent="0.2">
      <c r="A149" s="9"/>
      <c r="B149" s="5" t="s">
        <v>17</v>
      </c>
      <c r="C149" s="5"/>
      <c r="D149" s="9"/>
      <c r="E149" s="68"/>
      <c r="F149" s="68">
        <f>SUM(F145)</f>
        <v>346</v>
      </c>
      <c r="G149" s="8">
        <f>F149+Jul!G149</f>
        <v>3375</v>
      </c>
    </row>
    <row r="150" spans="1:7" x14ac:dyDescent="0.2">
      <c r="A150" s="9"/>
      <c r="B150" s="9" t="s">
        <v>29</v>
      </c>
      <c r="C150" s="9"/>
      <c r="D150" s="9"/>
      <c r="E150" s="67"/>
      <c r="F150" s="67">
        <f>SUM(F151:F152)</f>
        <v>1278</v>
      </c>
      <c r="G150" s="10">
        <f>F150+Jul!G150</f>
        <v>11451</v>
      </c>
    </row>
    <row r="151" spans="1:7" x14ac:dyDescent="0.2">
      <c r="A151" s="5"/>
      <c r="B151" s="5" t="s">
        <v>16</v>
      </c>
      <c r="C151" s="5"/>
      <c r="D151" s="5"/>
      <c r="E151" s="68"/>
      <c r="F151" s="68">
        <f>SUM(F132,F133,F136,F137,F140,F142,F143,F144)</f>
        <v>932</v>
      </c>
      <c r="G151" s="8">
        <f>F151+Jul!G151</f>
        <v>8400</v>
      </c>
    </row>
    <row r="152" spans="1:7" ht="15" x14ac:dyDescent="0.25">
      <c r="A152" s="11"/>
      <c r="B152" s="5" t="s">
        <v>17</v>
      </c>
      <c r="C152" s="11"/>
      <c r="D152" s="11"/>
      <c r="E152" s="68"/>
      <c r="F152" s="68">
        <f>SUM(F145)</f>
        <v>346</v>
      </c>
      <c r="G152" s="8">
        <f>F152+Jul!G152</f>
        <v>3051</v>
      </c>
    </row>
    <row r="154" spans="1:7" ht="18" x14ac:dyDescent="0.25">
      <c r="A154" s="15" t="s">
        <v>23</v>
      </c>
      <c r="B154" s="6"/>
      <c r="C154" s="6"/>
      <c r="D154" s="7"/>
      <c r="E154" s="65">
        <f>SUM(E155,E169)</f>
        <v>1175</v>
      </c>
      <c r="F154" s="65">
        <f>SUM(F155,F169)</f>
        <v>2463</v>
      </c>
      <c r="G154" s="16">
        <f>F154+Jul!G154</f>
        <v>22015</v>
      </c>
    </row>
    <row r="155" spans="1:7" ht="15.75" x14ac:dyDescent="0.25">
      <c r="A155" s="5"/>
      <c r="B155" s="14" t="s">
        <v>15</v>
      </c>
      <c r="C155" s="5"/>
      <c r="D155" s="5"/>
      <c r="E155" s="66">
        <f>SUM(E156:E159,E163,E166)</f>
        <v>1175</v>
      </c>
      <c r="F155" s="66">
        <f>SUM(F156:F159,F163,F166)</f>
        <v>1424</v>
      </c>
      <c r="G155" s="13">
        <f>F155+Jul!G155</f>
        <v>10717</v>
      </c>
    </row>
    <row r="156" spans="1:7" x14ac:dyDescent="0.2">
      <c r="A156" s="5"/>
      <c r="B156" s="5"/>
      <c r="C156" s="9" t="s">
        <v>6</v>
      </c>
      <c r="D156" s="5"/>
      <c r="E156" s="67">
        <v>772</v>
      </c>
      <c r="F156" s="67">
        <f>E156</f>
        <v>772</v>
      </c>
      <c r="G156" s="10">
        <f>F156+Jul!G156</f>
        <v>6096</v>
      </c>
    </row>
    <row r="157" spans="1:7" x14ac:dyDescent="0.2">
      <c r="A157" s="5"/>
      <c r="B157" s="5"/>
      <c r="C157" s="9" t="s">
        <v>7</v>
      </c>
      <c r="D157" s="5"/>
      <c r="E157" s="67">
        <v>0</v>
      </c>
      <c r="F157" s="67">
        <f>E157</f>
        <v>0</v>
      </c>
      <c r="G157" s="10">
        <f>F157+Jul!G157</f>
        <v>0</v>
      </c>
    </row>
    <row r="158" spans="1:7" x14ac:dyDescent="0.2">
      <c r="A158" s="5"/>
      <c r="B158" s="5"/>
      <c r="C158" s="9" t="s">
        <v>8</v>
      </c>
      <c r="D158" s="5"/>
      <c r="E158" s="67">
        <v>0</v>
      </c>
      <c r="F158" s="67">
        <f>E158</f>
        <v>0</v>
      </c>
      <c r="G158" s="10">
        <f>F158+Jul!G158</f>
        <v>0</v>
      </c>
    </row>
    <row r="159" spans="1:7" x14ac:dyDescent="0.2">
      <c r="A159" s="5"/>
      <c r="B159" s="5"/>
      <c r="C159" s="9" t="s">
        <v>13</v>
      </c>
      <c r="D159" s="5"/>
      <c r="E159" s="67">
        <f>SUM(E160:E162)</f>
        <v>19</v>
      </c>
      <c r="F159" s="67">
        <f>SUM(F160:F162)</f>
        <v>19</v>
      </c>
      <c r="G159" s="10">
        <f>F159+Jul!G159</f>
        <v>70</v>
      </c>
    </row>
    <row r="160" spans="1:7" outlineLevel="1" x14ac:dyDescent="0.2">
      <c r="A160" s="5"/>
      <c r="B160" s="5"/>
      <c r="C160" s="9"/>
      <c r="D160" s="5" t="s">
        <v>6</v>
      </c>
      <c r="E160" s="68">
        <v>19</v>
      </c>
      <c r="F160" s="68">
        <f>E160</f>
        <v>19</v>
      </c>
      <c r="G160" s="8">
        <f>F160+Jul!G160</f>
        <v>70</v>
      </c>
    </row>
    <row r="161" spans="1:7" outlineLevel="1" x14ac:dyDescent="0.2">
      <c r="A161" s="5"/>
      <c r="B161" s="5"/>
      <c r="C161" s="9"/>
      <c r="D161" s="5" t="s">
        <v>7</v>
      </c>
      <c r="E161" s="68">
        <v>0</v>
      </c>
      <c r="F161" s="68">
        <f>E161</f>
        <v>0</v>
      </c>
      <c r="G161" s="8">
        <f>F161+Jul!G161</f>
        <v>0</v>
      </c>
    </row>
    <row r="162" spans="1:7" outlineLevel="1" x14ac:dyDescent="0.2">
      <c r="A162" s="5"/>
      <c r="B162" s="5"/>
      <c r="C162" s="9"/>
      <c r="D162" s="5" t="s">
        <v>8</v>
      </c>
      <c r="E162" s="68">
        <v>0</v>
      </c>
      <c r="F162" s="68">
        <f>E162</f>
        <v>0</v>
      </c>
      <c r="G162" s="8">
        <f>F162+Jul!G162</f>
        <v>0</v>
      </c>
    </row>
    <row r="163" spans="1:7" x14ac:dyDescent="0.2">
      <c r="A163" s="5"/>
      <c r="B163" s="5"/>
      <c r="C163" s="9" t="s">
        <v>3</v>
      </c>
      <c r="E163" s="67">
        <f>SUM(E164:E165)</f>
        <v>250</v>
      </c>
      <c r="F163" s="67">
        <f>SUM(F164:F165)</f>
        <v>250</v>
      </c>
      <c r="G163" s="10">
        <f>F163+Jul!G163</f>
        <v>2520</v>
      </c>
    </row>
    <row r="164" spans="1:7" outlineLevel="1" x14ac:dyDescent="0.2">
      <c r="A164" s="5"/>
      <c r="B164" s="5"/>
      <c r="D164" s="5" t="s">
        <v>9</v>
      </c>
      <c r="E164" s="68">
        <v>23</v>
      </c>
      <c r="F164" s="68">
        <f>E164</f>
        <v>23</v>
      </c>
      <c r="G164" s="8">
        <f>F164+Jul!G164</f>
        <v>235</v>
      </c>
    </row>
    <row r="165" spans="1:7" outlineLevel="1" x14ac:dyDescent="0.2">
      <c r="A165" s="5"/>
      <c r="B165" s="5"/>
      <c r="D165" s="5" t="s">
        <v>10</v>
      </c>
      <c r="E165" s="68">
        <v>227</v>
      </c>
      <c r="F165" s="68">
        <f>E165</f>
        <v>227</v>
      </c>
      <c r="G165" s="8">
        <f>F165+Jul!G165</f>
        <v>2285</v>
      </c>
    </row>
    <row r="166" spans="1:7" x14ac:dyDescent="0.2">
      <c r="A166" s="5"/>
      <c r="B166" s="5"/>
      <c r="C166" s="9" t="s">
        <v>2</v>
      </c>
      <c r="D166" s="5"/>
      <c r="E166" s="67">
        <f>SUM(E167:E168)</f>
        <v>134</v>
      </c>
      <c r="F166" s="67">
        <f>SUM(F167:F168)</f>
        <v>383</v>
      </c>
      <c r="G166" s="10">
        <f>F166+Jul!G166</f>
        <v>2031</v>
      </c>
    </row>
    <row r="167" spans="1:7" outlineLevel="1" x14ac:dyDescent="0.2">
      <c r="A167" s="5"/>
      <c r="B167" s="5"/>
      <c r="D167" s="5" t="s">
        <v>11</v>
      </c>
      <c r="E167" s="68">
        <v>51</v>
      </c>
      <c r="F167" s="68">
        <f>E167</f>
        <v>51</v>
      </c>
      <c r="G167" s="8">
        <f>F167+Jul!G167</f>
        <v>367</v>
      </c>
    </row>
    <row r="168" spans="1:7" outlineLevel="1" x14ac:dyDescent="0.2">
      <c r="A168" s="5"/>
      <c r="B168" s="5"/>
      <c r="C168" s="5"/>
      <c r="D168" s="5" t="s">
        <v>12</v>
      </c>
      <c r="E168" s="68">
        <v>83</v>
      </c>
      <c r="F168" s="68">
        <f>E168*4</f>
        <v>332</v>
      </c>
      <c r="G168" s="8">
        <f>F168+Jul!G168</f>
        <v>1664</v>
      </c>
    </row>
    <row r="169" spans="1:7" ht="15.75" x14ac:dyDescent="0.25">
      <c r="A169" s="5"/>
      <c r="B169" s="14" t="s">
        <v>14</v>
      </c>
      <c r="C169" s="5"/>
      <c r="D169" s="5"/>
      <c r="E169" s="66"/>
      <c r="F169" s="66">
        <v>1039</v>
      </c>
      <c r="G169" s="13">
        <f>F169+Jul!G169</f>
        <v>11298</v>
      </c>
    </row>
    <row r="170" spans="1:7" x14ac:dyDescent="0.2">
      <c r="A170" s="5"/>
      <c r="B170" s="5"/>
      <c r="C170" s="5"/>
      <c r="D170" s="5"/>
      <c r="E170" s="68"/>
      <c r="F170" s="68"/>
      <c r="G170" s="8"/>
    </row>
    <row r="171" spans="1:7" x14ac:dyDescent="0.2">
      <c r="A171" s="9"/>
      <c r="B171" s="9" t="s">
        <v>28</v>
      </c>
      <c r="C171" s="9"/>
      <c r="D171" s="9"/>
      <c r="E171" s="67"/>
      <c r="F171" s="67">
        <f>SUM(F172:F173)</f>
        <v>2463</v>
      </c>
      <c r="G171" s="10">
        <f>F171+Jul!G171</f>
        <v>22015</v>
      </c>
    </row>
    <row r="172" spans="1:7" x14ac:dyDescent="0.2">
      <c r="A172" s="9"/>
      <c r="B172" s="5" t="s">
        <v>16</v>
      </c>
      <c r="C172" s="5"/>
      <c r="D172" s="9"/>
      <c r="E172" s="68"/>
      <c r="F172" s="68">
        <f>SUM(F156,F157,F160,F161,F164,F165,F167,F168)</f>
        <v>1424</v>
      </c>
      <c r="G172" s="8">
        <f>F172+Jul!G172</f>
        <v>10717</v>
      </c>
    </row>
    <row r="173" spans="1:7" x14ac:dyDescent="0.2">
      <c r="A173" s="9"/>
      <c r="B173" s="5" t="s">
        <v>17</v>
      </c>
      <c r="C173" s="5"/>
      <c r="D173" s="9"/>
      <c r="E173" s="68"/>
      <c r="F173" s="68">
        <f>SUM(F169)</f>
        <v>1039</v>
      </c>
      <c r="G173" s="8">
        <f>F173+Jul!G173</f>
        <v>11298</v>
      </c>
    </row>
    <row r="174" spans="1:7" x14ac:dyDescent="0.2">
      <c r="A174" s="9"/>
      <c r="B174" s="9" t="s">
        <v>29</v>
      </c>
      <c r="C174" s="9"/>
      <c r="D174" s="9"/>
      <c r="E174" s="67"/>
      <c r="F174" s="67">
        <f>SUM(F175:F176)</f>
        <v>0</v>
      </c>
      <c r="G174" s="10">
        <f>F174+Jul!G174</f>
        <v>0</v>
      </c>
    </row>
    <row r="175" spans="1:7" x14ac:dyDescent="0.2">
      <c r="A175" s="5"/>
      <c r="B175" s="5" t="s">
        <v>16</v>
      </c>
      <c r="C175" s="5"/>
      <c r="D175" s="5"/>
      <c r="E175" s="68"/>
      <c r="F175" s="68">
        <v>0</v>
      </c>
      <c r="G175" s="8">
        <f>F175+Jul!G175</f>
        <v>0</v>
      </c>
    </row>
    <row r="176" spans="1:7" ht="15" x14ac:dyDescent="0.25">
      <c r="A176" s="11"/>
      <c r="B176" s="5" t="s">
        <v>17</v>
      </c>
      <c r="C176" s="11"/>
      <c r="D176" s="11"/>
      <c r="E176" s="68"/>
      <c r="F176" s="68">
        <v>0</v>
      </c>
      <c r="G176" s="8">
        <f>F176+Jul!G176</f>
        <v>0</v>
      </c>
    </row>
    <row r="178" spans="1:7" ht="18" x14ac:dyDescent="0.25">
      <c r="A178" s="15" t="s">
        <v>24</v>
      </c>
      <c r="B178" s="6"/>
      <c r="C178" s="6"/>
      <c r="D178" s="7"/>
      <c r="E178" s="65">
        <f>SUM(E179,E195)</f>
        <v>661</v>
      </c>
      <c r="F178" s="65">
        <f>SUM(F179,F195)</f>
        <v>2314</v>
      </c>
      <c r="G178" s="16">
        <f>F178+Jul!G178</f>
        <v>57731</v>
      </c>
    </row>
    <row r="179" spans="1:7" ht="15.75" x14ac:dyDescent="0.25">
      <c r="A179" s="5"/>
      <c r="B179" s="14" t="s">
        <v>15</v>
      </c>
      <c r="C179" s="5"/>
      <c r="D179" s="5"/>
      <c r="E179" s="66">
        <f>SUM(E180:E183,E187,E190,E193:E194)</f>
        <v>661</v>
      </c>
      <c r="F179" s="66">
        <f>SUM(F180:F183,F187,F190,F193:F194)</f>
        <v>682</v>
      </c>
      <c r="G179" s="13">
        <f>F179+Jul!G179</f>
        <v>7638</v>
      </c>
    </row>
    <row r="180" spans="1:7" x14ac:dyDescent="0.2">
      <c r="A180" s="5"/>
      <c r="B180" s="5"/>
      <c r="C180" s="9" t="s">
        <v>6</v>
      </c>
      <c r="D180" s="5"/>
      <c r="E180" s="67">
        <v>0</v>
      </c>
      <c r="F180" s="67">
        <f>E180</f>
        <v>0</v>
      </c>
      <c r="G180" s="10">
        <f>F180+Jul!G180</f>
        <v>0</v>
      </c>
    </row>
    <row r="181" spans="1:7" x14ac:dyDescent="0.2">
      <c r="A181" s="5"/>
      <c r="B181" s="5"/>
      <c r="C181" s="9" t="s">
        <v>7</v>
      </c>
      <c r="D181" s="5"/>
      <c r="E181" s="67">
        <v>0</v>
      </c>
      <c r="F181" s="67">
        <f>E181</f>
        <v>0</v>
      </c>
      <c r="G181" s="10">
        <f>F181+Jul!G181</f>
        <v>0</v>
      </c>
    </row>
    <row r="182" spans="1:7" x14ac:dyDescent="0.2">
      <c r="A182" s="5"/>
      <c r="B182" s="5"/>
      <c r="C182" s="9" t="s">
        <v>8</v>
      </c>
      <c r="D182" s="5"/>
      <c r="E182" s="67">
        <v>600</v>
      </c>
      <c r="F182" s="67">
        <f>E182</f>
        <v>600</v>
      </c>
      <c r="G182" s="10">
        <f>F182+Jul!G182</f>
        <v>6602</v>
      </c>
    </row>
    <row r="183" spans="1:7" x14ac:dyDescent="0.2">
      <c r="A183" s="5"/>
      <c r="B183" s="5"/>
      <c r="C183" s="9" t="s">
        <v>13</v>
      </c>
      <c r="D183" s="5"/>
      <c r="E183" s="67">
        <f>SUM(E184:E186)</f>
        <v>0</v>
      </c>
      <c r="F183" s="67">
        <f>SUM(F184:F186)</f>
        <v>0</v>
      </c>
      <c r="G183" s="10">
        <f>F183+Jul!G183</f>
        <v>19</v>
      </c>
    </row>
    <row r="184" spans="1:7" outlineLevel="1" x14ac:dyDescent="0.2">
      <c r="A184" s="5"/>
      <c r="B184" s="5"/>
      <c r="C184" s="9"/>
      <c r="D184" s="5" t="s">
        <v>6</v>
      </c>
      <c r="E184" s="68">
        <v>0</v>
      </c>
      <c r="F184" s="68">
        <f>E184</f>
        <v>0</v>
      </c>
      <c r="G184" s="8">
        <f>F184+Jul!G184</f>
        <v>0</v>
      </c>
    </row>
    <row r="185" spans="1:7" outlineLevel="1" x14ac:dyDescent="0.2">
      <c r="A185" s="5"/>
      <c r="B185" s="5"/>
      <c r="C185" s="9"/>
      <c r="D185" s="5" t="s">
        <v>7</v>
      </c>
      <c r="E185" s="68">
        <v>0</v>
      </c>
      <c r="F185" s="68">
        <f>E185</f>
        <v>0</v>
      </c>
      <c r="G185" s="8">
        <f>F185+Jul!G185</f>
        <v>0</v>
      </c>
    </row>
    <row r="186" spans="1:7" outlineLevel="1" x14ac:dyDescent="0.2">
      <c r="A186" s="5"/>
      <c r="B186" s="5"/>
      <c r="C186" s="9"/>
      <c r="D186" s="5" t="s">
        <v>8</v>
      </c>
      <c r="E186" s="68">
        <v>0</v>
      </c>
      <c r="F186" s="68">
        <f>E186</f>
        <v>0</v>
      </c>
      <c r="G186" s="8">
        <f>F186+Jul!G186</f>
        <v>19</v>
      </c>
    </row>
    <row r="187" spans="1:7" x14ac:dyDescent="0.2">
      <c r="A187" s="5"/>
      <c r="B187" s="5"/>
      <c r="C187" s="9" t="s">
        <v>3</v>
      </c>
      <c r="E187" s="67">
        <f>SUM(E188:E189)</f>
        <v>48</v>
      </c>
      <c r="F187" s="67">
        <f>SUM(F188:F189)</f>
        <v>48</v>
      </c>
      <c r="G187" s="10">
        <f>F187+Jul!G187</f>
        <v>616</v>
      </c>
    </row>
    <row r="188" spans="1:7" outlineLevel="1" x14ac:dyDescent="0.2">
      <c r="A188" s="5"/>
      <c r="B188" s="5"/>
      <c r="D188" s="5" t="s">
        <v>9</v>
      </c>
      <c r="E188" s="68">
        <v>0</v>
      </c>
      <c r="F188" s="68">
        <f>E188</f>
        <v>0</v>
      </c>
      <c r="G188" s="8">
        <f>F188+Jul!G188</f>
        <v>0</v>
      </c>
    </row>
    <row r="189" spans="1:7" outlineLevel="1" x14ac:dyDescent="0.2">
      <c r="A189" s="5"/>
      <c r="B189" s="5"/>
      <c r="D189" s="5" t="s">
        <v>10</v>
      </c>
      <c r="E189" s="68">
        <v>48</v>
      </c>
      <c r="F189" s="68">
        <f>E189</f>
        <v>48</v>
      </c>
      <c r="G189" s="8">
        <f>F189+Jul!G189</f>
        <v>616</v>
      </c>
    </row>
    <row r="190" spans="1:7" x14ac:dyDescent="0.2">
      <c r="A190" s="5"/>
      <c r="B190" s="5"/>
      <c r="C190" s="9" t="s">
        <v>2</v>
      </c>
      <c r="D190" s="5"/>
      <c r="E190" s="67">
        <f>SUM(E191:E192)</f>
        <v>13</v>
      </c>
      <c r="F190" s="67">
        <f>SUM(F191:F192)</f>
        <v>34</v>
      </c>
      <c r="G190" s="10">
        <f>F190+Jul!G190</f>
        <v>401</v>
      </c>
    </row>
    <row r="191" spans="1:7" outlineLevel="1" x14ac:dyDescent="0.2">
      <c r="A191" s="5"/>
      <c r="B191" s="5"/>
      <c r="D191" s="5" t="s">
        <v>11</v>
      </c>
      <c r="E191" s="68">
        <v>6</v>
      </c>
      <c r="F191" s="68">
        <f>E191</f>
        <v>6</v>
      </c>
      <c r="G191" s="8">
        <f>F191+Jul!G191</f>
        <v>101</v>
      </c>
    </row>
    <row r="192" spans="1:7" outlineLevel="1" x14ac:dyDescent="0.2">
      <c r="A192" s="5"/>
      <c r="B192" s="5"/>
      <c r="C192" s="5"/>
      <c r="D192" s="5" t="s">
        <v>12</v>
      </c>
      <c r="E192" s="68">
        <v>7</v>
      </c>
      <c r="F192" s="68">
        <f>E192*4</f>
        <v>28</v>
      </c>
      <c r="G192" s="8">
        <f>F192+Jul!G192</f>
        <v>300</v>
      </c>
    </row>
    <row r="193" spans="1:7" x14ac:dyDescent="0.2">
      <c r="A193" s="5"/>
      <c r="B193" s="5"/>
      <c r="C193" s="9" t="s">
        <v>4</v>
      </c>
      <c r="D193" s="5"/>
      <c r="E193" s="67">
        <v>0</v>
      </c>
      <c r="F193" s="67">
        <f>E193</f>
        <v>0</v>
      </c>
      <c r="G193" s="10">
        <f>F193+Jul!G193</f>
        <v>0</v>
      </c>
    </row>
    <row r="194" spans="1:7" x14ac:dyDescent="0.2">
      <c r="A194" s="5"/>
      <c r="B194" s="5"/>
      <c r="C194" s="9" t="s">
        <v>5</v>
      </c>
      <c r="D194" s="5"/>
      <c r="E194" s="67">
        <v>0</v>
      </c>
      <c r="F194" s="67">
        <f>E194</f>
        <v>0</v>
      </c>
      <c r="G194" s="10">
        <f>F194+Jul!G194</f>
        <v>0</v>
      </c>
    </row>
    <row r="195" spans="1:7" ht="15.75" x14ac:dyDescent="0.25">
      <c r="A195" s="5"/>
      <c r="B195" s="14" t="s">
        <v>14</v>
      </c>
      <c r="C195" s="5"/>
      <c r="D195" s="5"/>
      <c r="E195" s="66"/>
      <c r="F195" s="66">
        <v>1632</v>
      </c>
      <c r="G195" s="13">
        <f>F195+Jul!G195</f>
        <v>50093</v>
      </c>
    </row>
    <row r="196" spans="1:7" x14ac:dyDescent="0.2">
      <c r="A196" s="5"/>
      <c r="B196" s="5"/>
      <c r="C196" s="5"/>
      <c r="D196" s="5"/>
      <c r="E196" s="68"/>
      <c r="F196" s="68"/>
      <c r="G196" s="8"/>
    </row>
    <row r="197" spans="1:7" x14ac:dyDescent="0.2">
      <c r="A197" s="9"/>
      <c r="B197" s="9" t="s">
        <v>28</v>
      </c>
      <c r="C197" s="9"/>
      <c r="D197" s="9"/>
      <c r="E197" s="67"/>
      <c r="F197" s="67">
        <f>SUM(F198:F199)</f>
        <v>190</v>
      </c>
      <c r="G197" s="10">
        <f>F197+Jul!G197</f>
        <v>1403</v>
      </c>
    </row>
    <row r="198" spans="1:7" x14ac:dyDescent="0.2">
      <c r="A198" s="9"/>
      <c r="B198" s="5" t="s">
        <v>16</v>
      </c>
      <c r="C198" s="5"/>
      <c r="D198" s="9"/>
      <c r="E198" s="68"/>
      <c r="F198" s="68">
        <v>0</v>
      </c>
      <c r="G198" s="8">
        <f>F198+Jul!G198</f>
        <v>0</v>
      </c>
    </row>
    <row r="199" spans="1:7" x14ac:dyDescent="0.2">
      <c r="A199" s="9"/>
      <c r="B199" s="5" t="s">
        <v>17</v>
      </c>
      <c r="C199" s="5"/>
      <c r="D199" s="9"/>
      <c r="E199" s="68"/>
      <c r="F199" s="68">
        <v>190</v>
      </c>
      <c r="G199" s="8">
        <f>F199+Jul!G199</f>
        <v>1403</v>
      </c>
    </row>
    <row r="200" spans="1:7" x14ac:dyDescent="0.2">
      <c r="A200" s="9"/>
      <c r="B200" s="9" t="s">
        <v>29</v>
      </c>
      <c r="C200" s="9"/>
      <c r="D200" s="9"/>
      <c r="E200" s="67"/>
      <c r="F200" s="67">
        <f>SUM(F201:F202)</f>
        <v>2124</v>
      </c>
      <c r="G200" s="10">
        <f>F200+Jul!G200</f>
        <v>56450</v>
      </c>
    </row>
    <row r="201" spans="1:7" x14ac:dyDescent="0.2">
      <c r="A201" s="5"/>
      <c r="B201" s="5" t="s">
        <v>16</v>
      </c>
      <c r="C201" s="5"/>
      <c r="D201" s="5"/>
      <c r="E201" s="68"/>
      <c r="F201" s="68">
        <f>SUM(F181,F182,F185,F186,F189,F191,F192)</f>
        <v>682</v>
      </c>
      <c r="G201" s="8">
        <f>F201+Jul!G201</f>
        <v>7620</v>
      </c>
    </row>
    <row r="202" spans="1:7" ht="15" x14ac:dyDescent="0.25">
      <c r="A202" s="11"/>
      <c r="B202" s="5" t="s">
        <v>17</v>
      </c>
      <c r="C202" s="11"/>
      <c r="D202" s="11"/>
      <c r="E202" s="68"/>
      <c r="F202" s="68">
        <v>1442</v>
      </c>
      <c r="G202" s="8">
        <f>F202+Jul!G202</f>
        <v>48830</v>
      </c>
    </row>
    <row r="203" spans="1:7" ht="15" x14ac:dyDescent="0.25">
      <c r="A203" s="11"/>
      <c r="B203" s="5"/>
      <c r="C203" s="11"/>
      <c r="D203" s="11"/>
      <c r="E203" s="68"/>
      <c r="F203" s="68"/>
      <c r="G203" s="8"/>
    </row>
    <row r="204" spans="1:7" ht="18" x14ac:dyDescent="0.25">
      <c r="A204" s="15" t="s">
        <v>66</v>
      </c>
      <c r="B204" s="6"/>
      <c r="C204" s="6"/>
      <c r="D204" s="7"/>
      <c r="E204" s="65">
        <f>SUM(E205,E219)</f>
        <v>3504</v>
      </c>
      <c r="F204" s="65">
        <f>SUM(F205,F219)</f>
        <v>5512</v>
      </c>
      <c r="G204" s="16">
        <f>F204+Jul!G204</f>
        <v>65006</v>
      </c>
    </row>
    <row r="205" spans="1:7" ht="15.75" x14ac:dyDescent="0.25">
      <c r="A205" s="5"/>
      <c r="B205" s="14" t="s">
        <v>15</v>
      </c>
      <c r="C205" s="5"/>
      <c r="D205" s="5"/>
      <c r="E205" s="66">
        <f>SUM(E206:E209,E213,E216)</f>
        <v>3504</v>
      </c>
      <c r="F205" s="66">
        <f>SUM(F206:F209,F213,F216)</f>
        <v>3507</v>
      </c>
      <c r="G205" s="13">
        <f>F205+Jul!G205</f>
        <v>26651</v>
      </c>
    </row>
    <row r="206" spans="1:7" x14ac:dyDescent="0.2">
      <c r="A206" s="5"/>
      <c r="B206" s="5"/>
      <c r="C206" s="9" t="s">
        <v>6</v>
      </c>
      <c r="D206" s="5"/>
      <c r="E206" s="67">
        <v>1148</v>
      </c>
      <c r="F206" s="67">
        <f>E206</f>
        <v>1148</v>
      </c>
      <c r="G206" s="10">
        <f>F206+Jul!G206</f>
        <v>3432</v>
      </c>
    </row>
    <row r="207" spans="1:7" x14ac:dyDescent="0.2">
      <c r="A207" s="5"/>
      <c r="B207" s="5"/>
      <c r="C207" s="9" t="s">
        <v>7</v>
      </c>
      <c r="D207" s="5"/>
      <c r="E207" s="67">
        <v>2305</v>
      </c>
      <c r="F207" s="67">
        <f>E207</f>
        <v>2305</v>
      </c>
      <c r="G207" s="10">
        <f>F207+Jul!G207</f>
        <v>22763</v>
      </c>
    </row>
    <row r="208" spans="1:7" x14ac:dyDescent="0.2">
      <c r="A208" s="5"/>
      <c r="B208" s="5"/>
      <c r="C208" s="9" t="s">
        <v>8</v>
      </c>
      <c r="D208" s="5"/>
      <c r="E208" s="67">
        <v>0</v>
      </c>
      <c r="F208" s="67">
        <f>E208</f>
        <v>0</v>
      </c>
      <c r="G208" s="10">
        <f>F208+Jul!G208</f>
        <v>0</v>
      </c>
    </row>
    <row r="209" spans="1:7" x14ac:dyDescent="0.2">
      <c r="A209" s="5"/>
      <c r="B209" s="5"/>
      <c r="C209" s="9" t="s">
        <v>13</v>
      </c>
      <c r="D209" s="5"/>
      <c r="E209" s="67">
        <f>SUM(E210:E212)</f>
        <v>45</v>
      </c>
      <c r="F209" s="67">
        <f>SUM(F210:F212)</f>
        <v>45</v>
      </c>
      <c r="G209" s="10">
        <f>F209+Jul!G209</f>
        <v>410</v>
      </c>
    </row>
    <row r="210" spans="1:7" outlineLevel="1" x14ac:dyDescent="0.2">
      <c r="A210" s="5"/>
      <c r="B210" s="5"/>
      <c r="C210" s="9"/>
      <c r="D210" s="5" t="s">
        <v>6</v>
      </c>
      <c r="E210" s="68">
        <v>19</v>
      </c>
      <c r="F210" s="68">
        <f>E210</f>
        <v>19</v>
      </c>
      <c r="G210" s="8">
        <f>F210+Jul!G210</f>
        <v>33</v>
      </c>
    </row>
    <row r="211" spans="1:7" outlineLevel="1" x14ac:dyDescent="0.2">
      <c r="A211" s="5"/>
      <c r="B211" s="5"/>
      <c r="C211" s="9"/>
      <c r="D211" s="5" t="s">
        <v>7</v>
      </c>
      <c r="E211" s="68">
        <v>26</v>
      </c>
      <c r="F211" s="68">
        <f>E211</f>
        <v>26</v>
      </c>
      <c r="G211" s="8">
        <f>F211+Jul!G211</f>
        <v>377</v>
      </c>
    </row>
    <row r="212" spans="1:7" outlineLevel="1" x14ac:dyDescent="0.2">
      <c r="A212" s="5"/>
      <c r="B212" s="5"/>
      <c r="C212" s="9"/>
      <c r="D212" s="5" t="s">
        <v>8</v>
      </c>
      <c r="E212" s="68">
        <v>0</v>
      </c>
      <c r="F212" s="68">
        <f>E212</f>
        <v>0</v>
      </c>
      <c r="G212" s="8">
        <f>F212+Jul!G212</f>
        <v>0</v>
      </c>
    </row>
    <row r="213" spans="1:7" x14ac:dyDescent="0.2">
      <c r="A213" s="5"/>
      <c r="B213" s="5"/>
      <c r="C213" s="9" t="s">
        <v>3</v>
      </c>
      <c r="E213" s="67">
        <f>SUM(E214:E215)</f>
        <v>0</v>
      </c>
      <c r="F213" s="67">
        <f>SUM(F214:F215)</f>
        <v>0</v>
      </c>
      <c r="G213" s="10">
        <f>F213+Jul!G213</f>
        <v>19</v>
      </c>
    </row>
    <row r="214" spans="1:7" outlineLevel="1" x14ac:dyDescent="0.2">
      <c r="A214" s="5"/>
      <c r="B214" s="5"/>
      <c r="D214" s="5" t="s">
        <v>9</v>
      </c>
      <c r="E214" s="68">
        <v>0</v>
      </c>
      <c r="F214" s="68">
        <f>E214</f>
        <v>0</v>
      </c>
      <c r="G214" s="8">
        <f>F214+Jul!G214</f>
        <v>1</v>
      </c>
    </row>
    <row r="215" spans="1:7" outlineLevel="1" x14ac:dyDescent="0.2">
      <c r="A215" s="5"/>
      <c r="B215" s="5"/>
      <c r="D215" s="5" t="s">
        <v>10</v>
      </c>
      <c r="E215" s="68">
        <v>0</v>
      </c>
      <c r="F215" s="68">
        <f>E215</f>
        <v>0</v>
      </c>
      <c r="G215" s="8">
        <f>F215+Jul!G215</f>
        <v>13</v>
      </c>
    </row>
    <row r="216" spans="1:7" x14ac:dyDescent="0.2">
      <c r="A216" s="5"/>
      <c r="B216" s="5"/>
      <c r="C216" s="9" t="s">
        <v>2</v>
      </c>
      <c r="D216" s="5"/>
      <c r="E216" s="67">
        <f>SUM(E217:E218)</f>
        <v>6</v>
      </c>
      <c r="F216" s="67">
        <f>SUM(F217:F218)</f>
        <v>9</v>
      </c>
      <c r="G216" s="10">
        <f>F216+Jul!G216</f>
        <v>27</v>
      </c>
    </row>
    <row r="217" spans="1:7" outlineLevel="1" x14ac:dyDescent="0.2">
      <c r="A217" s="5"/>
      <c r="B217" s="5"/>
      <c r="D217" s="5" t="s">
        <v>11</v>
      </c>
      <c r="E217" s="68">
        <v>5</v>
      </c>
      <c r="F217" s="68">
        <f>E217</f>
        <v>5</v>
      </c>
      <c r="G217" s="8">
        <f>F217+Jul!G217</f>
        <v>15</v>
      </c>
    </row>
    <row r="218" spans="1:7" outlineLevel="1" x14ac:dyDescent="0.2">
      <c r="A218" s="5"/>
      <c r="B218" s="5"/>
      <c r="C218" s="5"/>
      <c r="D218" s="5" t="s">
        <v>12</v>
      </c>
      <c r="E218" s="68">
        <v>1</v>
      </c>
      <c r="F218" s="68">
        <f>E218*4</f>
        <v>4</v>
      </c>
      <c r="G218" s="8">
        <f>F218+Jul!G218</f>
        <v>12</v>
      </c>
    </row>
    <row r="219" spans="1:7" ht="15.75" x14ac:dyDescent="0.25">
      <c r="A219" s="5"/>
      <c r="B219" s="14" t="s">
        <v>14</v>
      </c>
      <c r="C219" s="5"/>
      <c r="D219" s="5"/>
      <c r="E219" s="66"/>
      <c r="F219" s="66">
        <v>2005</v>
      </c>
      <c r="G219" s="13">
        <f>F219+Jul!G219</f>
        <v>38355</v>
      </c>
    </row>
    <row r="220" spans="1:7" x14ac:dyDescent="0.2">
      <c r="A220" s="5"/>
      <c r="B220" s="5"/>
      <c r="C220" s="5"/>
      <c r="D220" s="5"/>
      <c r="E220" s="68"/>
      <c r="F220" s="68"/>
      <c r="G220" s="8"/>
    </row>
    <row r="221" spans="1:7" x14ac:dyDescent="0.2">
      <c r="A221" s="9"/>
      <c r="B221" s="9" t="s">
        <v>28</v>
      </c>
      <c r="C221" s="9"/>
      <c r="D221" s="9"/>
      <c r="E221" s="67"/>
      <c r="F221" s="67">
        <f>SUM(F222:F223)</f>
        <v>5512</v>
      </c>
      <c r="G221" s="10">
        <f>F221+Jul!G221</f>
        <v>65006</v>
      </c>
    </row>
    <row r="222" spans="1:7" x14ac:dyDescent="0.2">
      <c r="A222" s="9"/>
      <c r="B222" s="5" t="s">
        <v>16</v>
      </c>
      <c r="C222" s="5"/>
      <c r="D222" s="9"/>
      <c r="E222" s="68"/>
      <c r="F222" s="68">
        <f>SUM(F206,F207,F210,F211,F214,F215,F217,F218)</f>
        <v>3507</v>
      </c>
      <c r="G222" s="8">
        <f>F222+Jul!G222</f>
        <v>26651</v>
      </c>
    </row>
    <row r="223" spans="1:7" x14ac:dyDescent="0.2">
      <c r="A223" s="9"/>
      <c r="B223" s="5" t="s">
        <v>17</v>
      </c>
      <c r="C223" s="5"/>
      <c r="D223" s="9"/>
      <c r="E223" s="68"/>
      <c r="F223" s="68">
        <f>SUM(F219)</f>
        <v>2005</v>
      </c>
      <c r="G223" s="8">
        <f>F223+Jul!G223</f>
        <v>38355</v>
      </c>
    </row>
    <row r="224" spans="1:7" x14ac:dyDescent="0.2">
      <c r="A224" s="9"/>
      <c r="B224" s="9" t="s">
        <v>29</v>
      </c>
      <c r="C224" s="9"/>
      <c r="D224" s="9"/>
      <c r="E224" s="67"/>
      <c r="F224" s="67">
        <f>SUM(F225:F226)</f>
        <v>3479</v>
      </c>
      <c r="G224" s="10">
        <f>F224+Jul!G224</f>
        <v>57449</v>
      </c>
    </row>
    <row r="225" spans="1:7" x14ac:dyDescent="0.2">
      <c r="A225" s="5"/>
      <c r="B225" s="5" t="s">
        <v>16</v>
      </c>
      <c r="C225" s="5"/>
      <c r="D225" s="5"/>
      <c r="E225" s="68"/>
      <c r="F225" s="68">
        <v>2331</v>
      </c>
      <c r="G225" s="8">
        <f>F225+Jul!G225</f>
        <v>23176</v>
      </c>
    </row>
    <row r="226" spans="1:7" ht="15" x14ac:dyDescent="0.25">
      <c r="A226" s="11"/>
      <c r="B226" s="5" t="s">
        <v>17</v>
      </c>
      <c r="C226" s="11"/>
      <c r="D226" s="11"/>
      <c r="E226" s="68"/>
      <c r="F226" s="68">
        <v>1148</v>
      </c>
      <c r="G226" s="8">
        <f>F226+Jul!G226</f>
        <v>34273</v>
      </c>
    </row>
    <row r="227" spans="1:7" ht="15" x14ac:dyDescent="0.25">
      <c r="A227" s="11"/>
      <c r="B227" s="5"/>
      <c r="C227" s="11"/>
      <c r="D227" s="11"/>
      <c r="G227" s="8"/>
    </row>
    <row r="228" spans="1:7" ht="18" x14ac:dyDescent="0.25">
      <c r="A228" s="15" t="s">
        <v>32</v>
      </c>
      <c r="B228" s="6"/>
      <c r="C228" s="6"/>
      <c r="D228" s="7"/>
      <c r="E228" s="65">
        <f>SUM(E229,E243)</f>
        <v>0</v>
      </c>
      <c r="F228" s="65">
        <f>SUM(F229,F243)</f>
        <v>0</v>
      </c>
      <c r="G228" s="16">
        <f>F228+Jul!G228</f>
        <v>13200</v>
      </c>
    </row>
    <row r="229" spans="1:7" ht="15.75" x14ac:dyDescent="0.25">
      <c r="A229" s="5"/>
      <c r="B229" s="14" t="s">
        <v>15</v>
      </c>
      <c r="C229" s="5"/>
      <c r="D229" s="5"/>
      <c r="E229" s="66">
        <f>SUM(E230:E233,E237,E240)</f>
        <v>0</v>
      </c>
      <c r="F229" s="66">
        <f>SUM(F230:F233,F237,F240)</f>
        <v>0</v>
      </c>
      <c r="G229" s="13">
        <f>F229+Jul!G229</f>
        <v>5451</v>
      </c>
    </row>
    <row r="230" spans="1:7" x14ac:dyDescent="0.2">
      <c r="A230" s="5"/>
      <c r="B230" s="5"/>
      <c r="C230" s="9" t="s">
        <v>6</v>
      </c>
      <c r="D230" s="5"/>
      <c r="E230" s="67">
        <v>0</v>
      </c>
      <c r="F230" s="67">
        <f>E230</f>
        <v>0</v>
      </c>
      <c r="G230" s="10">
        <f>F230+Jul!G230</f>
        <v>5164</v>
      </c>
    </row>
    <row r="231" spans="1:7" x14ac:dyDescent="0.2">
      <c r="A231" s="5"/>
      <c r="B231" s="5"/>
      <c r="C231" s="9" t="s">
        <v>7</v>
      </c>
      <c r="D231" s="5"/>
      <c r="E231" s="67">
        <v>0</v>
      </c>
      <c r="F231" s="67">
        <f>E231</f>
        <v>0</v>
      </c>
      <c r="G231" s="10">
        <f>F231+Jul!G231</f>
        <v>0</v>
      </c>
    </row>
    <row r="232" spans="1:7" x14ac:dyDescent="0.2">
      <c r="A232" s="5"/>
      <c r="B232" s="5"/>
      <c r="C232" s="9" t="s">
        <v>8</v>
      </c>
      <c r="D232" s="5"/>
      <c r="E232" s="67">
        <v>0</v>
      </c>
      <c r="F232" s="67">
        <f>E232</f>
        <v>0</v>
      </c>
      <c r="G232" s="10">
        <f>F232+Jul!G232</f>
        <v>0</v>
      </c>
    </row>
    <row r="233" spans="1:7" x14ac:dyDescent="0.2">
      <c r="A233" s="5"/>
      <c r="B233" s="5"/>
      <c r="C233" s="9" t="s">
        <v>13</v>
      </c>
      <c r="D233" s="5"/>
      <c r="E233" s="67">
        <f>SUM(E234:E236)</f>
        <v>0</v>
      </c>
      <c r="F233" s="67">
        <f>SUM(F234:F236)</f>
        <v>0</v>
      </c>
      <c r="G233" s="10">
        <f>F233+Jul!G233</f>
        <v>86</v>
      </c>
    </row>
    <row r="234" spans="1:7" outlineLevel="1" x14ac:dyDescent="0.2">
      <c r="A234" s="5"/>
      <c r="B234" s="5"/>
      <c r="C234" s="9"/>
      <c r="D234" s="5" t="s">
        <v>6</v>
      </c>
      <c r="E234" s="68">
        <v>0</v>
      </c>
      <c r="F234" s="68">
        <f>E234</f>
        <v>0</v>
      </c>
      <c r="G234" s="8">
        <f>F234+Jul!G234</f>
        <v>86</v>
      </c>
    </row>
    <row r="235" spans="1:7" outlineLevel="1" x14ac:dyDescent="0.2">
      <c r="A235" s="5"/>
      <c r="B235" s="5"/>
      <c r="C235" s="9"/>
      <c r="D235" s="5" t="s">
        <v>7</v>
      </c>
      <c r="E235" s="68">
        <v>0</v>
      </c>
      <c r="F235" s="68">
        <f>E235</f>
        <v>0</v>
      </c>
      <c r="G235" s="8">
        <f>F235+Jul!G235</f>
        <v>0</v>
      </c>
    </row>
    <row r="236" spans="1:7" outlineLevel="1" x14ac:dyDescent="0.2">
      <c r="A236" s="5"/>
      <c r="B236" s="5"/>
      <c r="C236" s="9"/>
      <c r="D236" s="5" t="s">
        <v>8</v>
      </c>
      <c r="E236" s="68">
        <v>0</v>
      </c>
      <c r="F236" s="68">
        <f>E236</f>
        <v>0</v>
      </c>
      <c r="G236" s="8">
        <f>F236+Jul!G236</f>
        <v>0</v>
      </c>
    </row>
    <row r="237" spans="1:7" x14ac:dyDescent="0.2">
      <c r="A237" s="5"/>
      <c r="B237" s="5"/>
      <c r="C237" s="9" t="s">
        <v>3</v>
      </c>
      <c r="E237" s="67">
        <f>SUM(E238:E239)</f>
        <v>0</v>
      </c>
      <c r="F237" s="67">
        <f>SUM(F238:F239)</f>
        <v>0</v>
      </c>
      <c r="G237" s="10">
        <f>F237+Jul!G237</f>
        <v>77</v>
      </c>
    </row>
    <row r="238" spans="1:7" outlineLevel="1" x14ac:dyDescent="0.2">
      <c r="A238" s="5"/>
      <c r="B238" s="5"/>
      <c r="D238" s="5" t="s">
        <v>9</v>
      </c>
      <c r="E238" s="68">
        <v>0</v>
      </c>
      <c r="F238" s="68">
        <f>E238</f>
        <v>0</v>
      </c>
      <c r="G238" s="8">
        <f>F238+Jul!G238</f>
        <v>77</v>
      </c>
    </row>
    <row r="239" spans="1:7" outlineLevel="1" x14ac:dyDescent="0.2">
      <c r="A239" s="5"/>
      <c r="B239" s="5"/>
      <c r="D239" s="5" t="s">
        <v>10</v>
      </c>
      <c r="E239" s="68">
        <v>0</v>
      </c>
      <c r="F239" s="68">
        <f>E239</f>
        <v>0</v>
      </c>
      <c r="G239" s="8">
        <f>F239+Jul!G239</f>
        <v>0</v>
      </c>
    </row>
    <row r="240" spans="1:7" x14ac:dyDescent="0.2">
      <c r="A240" s="5"/>
      <c r="B240" s="5"/>
      <c r="C240" s="9" t="s">
        <v>2</v>
      </c>
      <c r="D240" s="5"/>
      <c r="E240" s="67">
        <f>SUM(E241:E242)</f>
        <v>0</v>
      </c>
      <c r="F240" s="67">
        <f>SUM(F241:F242)</f>
        <v>0</v>
      </c>
      <c r="G240" s="10">
        <f>F240+Jul!G240</f>
        <v>124</v>
      </c>
    </row>
    <row r="241" spans="1:7" outlineLevel="1" x14ac:dyDescent="0.2">
      <c r="A241" s="5"/>
      <c r="B241" s="5"/>
      <c r="D241" s="5" t="s">
        <v>11</v>
      </c>
      <c r="E241" s="68">
        <v>0</v>
      </c>
      <c r="F241" s="68">
        <f>E241</f>
        <v>0</v>
      </c>
      <c r="G241" s="8">
        <f>F241+Jul!G241</f>
        <v>124</v>
      </c>
    </row>
    <row r="242" spans="1:7" outlineLevel="1" x14ac:dyDescent="0.2">
      <c r="A242" s="5"/>
      <c r="B242" s="5"/>
      <c r="C242" s="5"/>
      <c r="D242" s="5" t="s">
        <v>12</v>
      </c>
      <c r="E242" s="68">
        <v>0</v>
      </c>
      <c r="F242" s="68">
        <f>E242*4</f>
        <v>0</v>
      </c>
      <c r="G242" s="8">
        <f>F242+Jul!G242</f>
        <v>0</v>
      </c>
    </row>
    <row r="243" spans="1:7" ht="15.75" x14ac:dyDescent="0.25">
      <c r="A243" s="5"/>
      <c r="B243" s="14" t="s">
        <v>14</v>
      </c>
      <c r="C243" s="5"/>
      <c r="D243" s="5"/>
      <c r="E243" s="66"/>
      <c r="F243" s="66">
        <v>0</v>
      </c>
      <c r="G243" s="13">
        <f>F243+Jul!G243</f>
        <v>7749</v>
      </c>
    </row>
    <row r="244" spans="1:7" x14ac:dyDescent="0.2">
      <c r="A244" s="5"/>
      <c r="B244" s="5"/>
      <c r="C244" s="5"/>
      <c r="D244" s="5"/>
      <c r="E244" s="68"/>
      <c r="F244" s="68"/>
      <c r="G244" s="8"/>
    </row>
    <row r="245" spans="1:7" x14ac:dyDescent="0.2">
      <c r="A245" s="9"/>
      <c r="B245" s="9" t="s">
        <v>28</v>
      </c>
      <c r="C245" s="9"/>
      <c r="D245" s="9"/>
      <c r="E245" s="67"/>
      <c r="F245" s="67">
        <f>SUM(F246:F247)</f>
        <v>0</v>
      </c>
      <c r="G245" s="10">
        <f>F245+Jul!G245</f>
        <v>13200</v>
      </c>
    </row>
    <row r="246" spans="1:7" x14ac:dyDescent="0.2">
      <c r="A246" s="9"/>
      <c r="B246" s="5" t="s">
        <v>16</v>
      </c>
      <c r="C246" s="5"/>
      <c r="D246" s="9"/>
      <c r="E246" s="68"/>
      <c r="F246" s="68">
        <f>SUM(F230,F231,F234,F235,F238,F239,F241,F242)</f>
        <v>0</v>
      </c>
      <c r="G246" s="8">
        <f>F246+Jul!G246</f>
        <v>5451</v>
      </c>
    </row>
    <row r="247" spans="1:7" x14ac:dyDescent="0.2">
      <c r="A247" s="9"/>
      <c r="B247" s="5" t="s">
        <v>17</v>
      </c>
      <c r="C247" s="5"/>
      <c r="D247" s="9"/>
      <c r="E247" s="68"/>
      <c r="F247" s="68">
        <f>SUM(F243)</f>
        <v>0</v>
      </c>
      <c r="G247" s="8">
        <f>F247+Jul!G247</f>
        <v>7749</v>
      </c>
    </row>
    <row r="248" spans="1:7" x14ac:dyDescent="0.2">
      <c r="A248" s="9"/>
      <c r="B248" s="9" t="s">
        <v>29</v>
      </c>
      <c r="C248" s="9"/>
      <c r="D248" s="9"/>
      <c r="E248" s="67"/>
      <c r="F248" s="67">
        <f>SUM(F249:F250)</f>
        <v>0</v>
      </c>
      <c r="G248" s="10">
        <f>F248+Jul!G248</f>
        <v>0</v>
      </c>
    </row>
    <row r="249" spans="1:7" x14ac:dyDescent="0.2">
      <c r="A249" s="5"/>
      <c r="B249" s="5" t="s">
        <v>16</v>
      </c>
      <c r="C249" s="5"/>
      <c r="D249" s="5"/>
      <c r="E249" s="68"/>
      <c r="F249" s="68">
        <v>0</v>
      </c>
      <c r="G249" s="8">
        <f>F249+Jul!G249</f>
        <v>0</v>
      </c>
    </row>
    <row r="250" spans="1:7" ht="15" x14ac:dyDescent="0.25">
      <c r="A250" s="11"/>
      <c r="B250" s="5" t="s">
        <v>17</v>
      </c>
      <c r="C250" s="11"/>
      <c r="D250" s="11"/>
      <c r="E250" s="68"/>
      <c r="F250" s="68">
        <f>SUM(F243)</f>
        <v>0</v>
      </c>
      <c r="G250" s="8">
        <f>F250+Jul!G250</f>
        <v>0</v>
      </c>
    </row>
    <row r="252" spans="1:7" x14ac:dyDescent="0.2">
      <c r="B252" t="s">
        <v>30</v>
      </c>
    </row>
    <row r="253" spans="1:7" x14ac:dyDescent="0.2">
      <c r="B253" t="s">
        <v>31</v>
      </c>
    </row>
    <row r="255" spans="1:7" ht="15" x14ac:dyDescent="0.25">
      <c r="E255" s="72" t="s">
        <v>54</v>
      </c>
      <c r="F255" s="72" t="s">
        <v>54</v>
      </c>
      <c r="G255" s="42" t="s">
        <v>77</v>
      </c>
    </row>
    <row r="256" spans="1:7" x14ac:dyDescent="0.2">
      <c r="E256" s="43" t="s">
        <v>73</v>
      </c>
      <c r="F256" s="43" t="s">
        <v>74</v>
      </c>
      <c r="G256" s="43" t="s">
        <v>73</v>
      </c>
    </row>
    <row r="257" spans="1:7" ht="15.75" x14ac:dyDescent="0.25">
      <c r="B257" s="14" t="s">
        <v>75</v>
      </c>
      <c r="C257" s="14"/>
      <c r="D257" s="14"/>
      <c r="E257" s="13">
        <f>SUM(E258:E267)</f>
        <v>3628</v>
      </c>
      <c r="F257" s="13">
        <f>SUM(F258:F267)</f>
        <v>5113</v>
      </c>
      <c r="G257" s="13">
        <f>E257+Jul!G257</f>
        <v>38770</v>
      </c>
    </row>
    <row r="258" spans="1:7" x14ac:dyDescent="0.2">
      <c r="B258" s="9" t="s">
        <v>71</v>
      </c>
      <c r="C258" s="9"/>
      <c r="D258" s="9"/>
      <c r="E258" s="10">
        <v>466</v>
      </c>
      <c r="F258" s="10">
        <v>659</v>
      </c>
      <c r="G258" s="10">
        <f>E258+Jul!G258</f>
        <v>6608</v>
      </c>
    </row>
    <row r="259" spans="1:7" x14ac:dyDescent="0.2">
      <c r="B259" s="9" t="s">
        <v>18</v>
      </c>
      <c r="C259" s="9"/>
      <c r="D259" s="9"/>
      <c r="E259" s="10">
        <v>994</v>
      </c>
      <c r="F259" s="10">
        <v>1688</v>
      </c>
      <c r="G259" s="10">
        <f>E259+Jul!G259</f>
        <v>9546</v>
      </c>
    </row>
    <row r="260" spans="1:7" x14ac:dyDescent="0.2">
      <c r="B260" s="9" t="s">
        <v>19</v>
      </c>
      <c r="C260" s="9"/>
      <c r="D260" s="9"/>
      <c r="E260" s="10">
        <v>0</v>
      </c>
      <c r="F260" s="10">
        <v>0</v>
      </c>
      <c r="G260" s="10">
        <f>E260+Jul!G260</f>
        <v>0</v>
      </c>
    </row>
    <row r="261" spans="1:7" x14ac:dyDescent="0.2">
      <c r="B261" s="9" t="s">
        <v>20</v>
      </c>
      <c r="C261" s="9"/>
      <c r="D261" s="9"/>
      <c r="E261" s="10">
        <v>768</v>
      </c>
      <c r="F261" s="10">
        <v>903</v>
      </c>
      <c r="G261" s="10">
        <f>E261+Jul!G261</f>
        <v>6925</v>
      </c>
    </row>
    <row r="262" spans="1:7" x14ac:dyDescent="0.2">
      <c r="B262" s="9" t="s">
        <v>21</v>
      </c>
      <c r="C262" s="9"/>
      <c r="D262" s="9"/>
      <c r="E262" s="10">
        <v>280</v>
      </c>
      <c r="F262" s="10">
        <v>430</v>
      </c>
      <c r="G262" s="10">
        <f>E262+Jul!G262</f>
        <v>4454</v>
      </c>
    </row>
    <row r="263" spans="1:7" x14ac:dyDescent="0.2">
      <c r="B263" s="9" t="s">
        <v>22</v>
      </c>
      <c r="C263" s="9"/>
      <c r="D263" s="9"/>
      <c r="E263" s="10">
        <v>180</v>
      </c>
      <c r="F263" s="10">
        <v>245</v>
      </c>
      <c r="G263" s="10">
        <f>E263+Jul!G263</f>
        <v>1531</v>
      </c>
    </row>
    <row r="264" spans="1:7" x14ac:dyDescent="0.2">
      <c r="B264" s="9" t="s">
        <v>23</v>
      </c>
      <c r="C264" s="9"/>
      <c r="D264" s="9"/>
      <c r="E264" s="10">
        <v>768</v>
      </c>
      <c r="F264" s="10">
        <v>903</v>
      </c>
      <c r="G264" s="10">
        <f>E264+Jul!G264</f>
        <v>6925</v>
      </c>
    </row>
    <row r="265" spans="1:7" x14ac:dyDescent="0.2">
      <c r="B265" s="9" t="s">
        <v>24</v>
      </c>
      <c r="C265" s="9"/>
      <c r="D265" s="9"/>
      <c r="E265" s="10">
        <v>0</v>
      </c>
      <c r="F265" s="10">
        <v>0</v>
      </c>
      <c r="G265" s="10">
        <f>E265+Jul!G265</f>
        <v>1308</v>
      </c>
    </row>
    <row r="266" spans="1:7" x14ac:dyDescent="0.2">
      <c r="B266" s="9" t="s">
        <v>66</v>
      </c>
      <c r="C266" s="9"/>
      <c r="D266" s="9"/>
      <c r="E266" s="10">
        <v>172</v>
      </c>
      <c r="F266" s="10">
        <v>285</v>
      </c>
      <c r="G266" s="10">
        <f>E266+Jul!G266</f>
        <v>1188</v>
      </c>
    </row>
    <row r="267" spans="1:7" x14ac:dyDescent="0.2">
      <c r="B267" s="9" t="s">
        <v>70</v>
      </c>
      <c r="C267" s="9"/>
      <c r="D267" s="9"/>
      <c r="E267" s="10">
        <v>0</v>
      </c>
      <c r="F267" s="10">
        <v>0</v>
      </c>
      <c r="G267" s="10">
        <f>E267+Jul!G267</f>
        <v>285</v>
      </c>
    </row>
    <row r="268" spans="1:7" x14ac:dyDescent="0.2">
      <c r="B268" s="5"/>
      <c r="C268" s="5"/>
      <c r="D268" s="5"/>
      <c r="E268" s="8"/>
      <c r="F268" s="8"/>
      <c r="G268" s="8"/>
    </row>
    <row r="269" spans="1:7" x14ac:dyDescent="0.2">
      <c r="B269" s="5" t="s">
        <v>72</v>
      </c>
      <c r="C269" s="5"/>
      <c r="D269" s="5"/>
      <c r="E269" s="8"/>
      <c r="F269" s="8"/>
      <c r="G269" s="8"/>
    </row>
    <row r="270" spans="1:7" x14ac:dyDescent="0.2">
      <c r="B270" s="5"/>
      <c r="C270" s="5"/>
      <c r="D270" s="5"/>
      <c r="E270" s="8"/>
      <c r="F270" s="8"/>
      <c r="G270" s="8"/>
    </row>
    <row r="272" spans="1:7" x14ac:dyDescent="0.2">
      <c r="A272" s="44" t="s">
        <v>61</v>
      </c>
      <c r="B272" s="45"/>
      <c r="C272" s="45"/>
      <c r="D272" s="46"/>
      <c r="E272" s="47" t="s">
        <v>61</v>
      </c>
      <c r="F272" s="48"/>
      <c r="G272" s="61" t="s">
        <v>62</v>
      </c>
    </row>
    <row r="273" spans="1:7" x14ac:dyDescent="0.2">
      <c r="A273" s="49"/>
      <c r="B273" s="50"/>
      <c r="C273" s="50"/>
      <c r="D273" s="51"/>
      <c r="E273" s="52"/>
      <c r="F273" s="53"/>
      <c r="G273" s="62"/>
    </row>
    <row r="274" spans="1:7" x14ac:dyDescent="0.2">
      <c r="A274" s="49"/>
      <c r="B274" s="50"/>
      <c r="C274" s="50"/>
      <c r="D274" s="51"/>
      <c r="E274" s="52"/>
      <c r="F274" s="53"/>
      <c r="G274" s="62"/>
    </row>
    <row r="275" spans="1:7" ht="15" x14ac:dyDescent="0.25">
      <c r="A275" s="54" t="s">
        <v>63</v>
      </c>
      <c r="B275" s="55"/>
      <c r="C275" s="55"/>
      <c r="D275" s="56"/>
      <c r="E275" s="57" t="s">
        <v>64</v>
      </c>
      <c r="F275" s="58"/>
      <c r="G275" s="63" t="s">
        <v>65</v>
      </c>
    </row>
    <row r="276" spans="1:7" x14ac:dyDescent="0.2">
      <c r="A276" s="49"/>
      <c r="B276" s="50"/>
      <c r="C276" s="50"/>
      <c r="D276" s="51"/>
      <c r="E276" s="52"/>
      <c r="F276" s="53"/>
      <c r="G276" s="62"/>
    </row>
    <row r="277" spans="1:7" ht="15" x14ac:dyDescent="0.25">
      <c r="A277" s="54"/>
      <c r="B277" s="55"/>
      <c r="C277" s="55"/>
      <c r="D277" s="56"/>
      <c r="E277" s="57"/>
      <c r="F277" s="58"/>
      <c r="G277" s="63"/>
    </row>
  </sheetData>
  <phoneticPr fontId="0" type="noConversion"/>
  <pageMargins left="0.39370078740157483" right="0.39370078740157483" top="0.98425196850393704" bottom="0.98425196850393704" header="0.51181102362204722" footer="0.51181102362204722"/>
  <pageSetup paperSize="9" scale="80" orientation="portrait" r:id="rId1"/>
  <headerFooter alignWithMargins="0"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13</vt:i4>
      </vt:variant>
      <vt:variant>
        <vt:lpstr>Diagramme</vt:lpstr>
      </vt:variant>
      <vt:variant>
        <vt:i4>2</vt:i4>
      </vt:variant>
      <vt:variant>
        <vt:lpstr>Benannte Bereiche</vt:lpstr>
      </vt:variant>
      <vt:variant>
        <vt:i4>12</vt:i4>
      </vt:variant>
    </vt:vector>
  </HeadingPairs>
  <TitlesOfParts>
    <vt:vector size="27" baseType="lpstr">
      <vt:lpstr>Gesamt</vt:lpstr>
      <vt:lpstr>Jan</vt:lpstr>
      <vt:lpstr>Feb</vt:lpstr>
      <vt:lpstr>Mrz</vt:lpstr>
      <vt:lpstr>Apr</vt:lpstr>
      <vt:lpstr>Mai</vt:lpstr>
      <vt:lpstr>Jun</vt:lpstr>
      <vt:lpstr>Jul</vt:lpstr>
      <vt:lpstr>Aug</vt:lpstr>
      <vt:lpstr>Sep</vt:lpstr>
      <vt:lpstr>Okt</vt:lpstr>
      <vt:lpstr>Nov</vt:lpstr>
      <vt:lpstr>Dez</vt:lpstr>
      <vt:lpstr>Gesamtvergleich</vt:lpstr>
      <vt:lpstr>Einzelvergleich</vt:lpstr>
      <vt:lpstr>Apr!Drucktitel</vt:lpstr>
      <vt:lpstr>Aug!Drucktitel</vt:lpstr>
      <vt:lpstr>Dez!Drucktitel</vt:lpstr>
      <vt:lpstr>Feb!Drucktitel</vt:lpstr>
      <vt:lpstr>Jan!Drucktitel</vt:lpstr>
      <vt:lpstr>Jul!Drucktitel</vt:lpstr>
      <vt:lpstr>Jun!Drucktitel</vt:lpstr>
      <vt:lpstr>Mai!Drucktitel</vt:lpstr>
      <vt:lpstr>Mrz!Drucktitel</vt:lpstr>
      <vt:lpstr>Nov!Drucktitel</vt:lpstr>
      <vt:lpstr>Okt!Drucktitel</vt:lpstr>
      <vt:lpstr>Sep!Drucktitel</vt:lpstr>
    </vt:vector>
  </TitlesOfParts>
  <Company>Stadt Koeln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Stadt Köln</dc:creator>
  <cp:lastModifiedBy>schmicklerr</cp:lastModifiedBy>
  <cp:lastPrinted>2019-11-15T10:08:35Z</cp:lastPrinted>
  <dcterms:created xsi:type="dcterms:W3CDTF">2007-12-20T10:52:50Z</dcterms:created>
  <dcterms:modified xsi:type="dcterms:W3CDTF">2019-12-05T08:10:07Z</dcterms:modified>
</cp:coreProperties>
</file>